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bin_000\Documents\IEN\SIEC\Métiers de la Sécurité\RS_21\CAP AS_Session_2021\Organisation\Site Internet\"/>
    </mc:Choice>
  </mc:AlternateContent>
  <workbookProtection workbookPassword="D5D7" lockStructure="1"/>
  <bookViews>
    <workbookView xWindow="0" yWindow="0" windowWidth="28800" windowHeight="11400"/>
  </bookViews>
  <sheets>
    <sheet name="Récap" sheetId="1" r:id="rId1"/>
    <sheet name="Synthèse" sheetId="2" r:id="rId2"/>
    <sheet name="Feuil3" sheetId="3" r:id="rId3"/>
  </sheets>
  <calcPr calcId="162913" concurrentCalc="0"/>
</workbook>
</file>

<file path=xl/calcChain.xml><?xml version="1.0" encoding="utf-8"?>
<calcChain xmlns="http://schemas.openxmlformats.org/spreadsheetml/2006/main">
  <c r="O22" i="2" l="1"/>
  <c r="O21" i="2"/>
  <c r="O20" i="2"/>
  <c r="O19" i="2"/>
  <c r="O17" i="2"/>
  <c r="O16" i="2"/>
  <c r="O15" i="2"/>
  <c r="O14" i="2"/>
  <c r="O13" i="2"/>
  <c r="O12" i="2"/>
  <c r="O11" i="2"/>
  <c r="N87" i="1"/>
  <c r="O87" i="1"/>
  <c r="N86" i="1"/>
  <c r="O86" i="1"/>
  <c r="N85" i="1"/>
  <c r="O85" i="1"/>
  <c r="N84" i="1"/>
  <c r="O84" i="1"/>
  <c r="N83" i="1"/>
  <c r="O83" i="1"/>
  <c r="N82" i="1"/>
  <c r="O82" i="1"/>
  <c r="N81" i="1"/>
  <c r="O81" i="1"/>
  <c r="N80" i="1"/>
  <c r="O80" i="1"/>
  <c r="N79" i="1"/>
  <c r="O79" i="1"/>
  <c r="N78" i="1"/>
  <c r="O78" i="1"/>
  <c r="N77" i="1"/>
  <c r="O77" i="1"/>
  <c r="N76" i="1"/>
  <c r="O76" i="1"/>
  <c r="N75" i="1"/>
  <c r="O75" i="1"/>
  <c r="N74" i="1"/>
  <c r="O74" i="1"/>
  <c r="N73" i="1"/>
  <c r="O73" i="1"/>
  <c r="N72" i="1"/>
  <c r="O72" i="1"/>
  <c r="N71" i="1"/>
  <c r="O71" i="1"/>
  <c r="N70" i="1"/>
  <c r="O70" i="1"/>
  <c r="N69" i="1"/>
  <c r="O69" i="1"/>
  <c r="N68" i="1"/>
  <c r="O68" i="1"/>
  <c r="N67" i="1"/>
  <c r="O67" i="1"/>
  <c r="N66" i="1"/>
  <c r="O66" i="1"/>
  <c r="N65" i="1"/>
  <c r="O65" i="1"/>
  <c r="N64" i="1"/>
  <c r="O64" i="1"/>
  <c r="N63" i="1"/>
  <c r="O63" i="1"/>
  <c r="N62" i="1"/>
  <c r="O62" i="1"/>
  <c r="N61" i="1"/>
  <c r="O61" i="1"/>
  <c r="N60" i="1"/>
  <c r="O60" i="1"/>
  <c r="N59" i="1"/>
  <c r="O59" i="1"/>
  <c r="N58" i="1"/>
  <c r="O58" i="1"/>
  <c r="N57" i="1"/>
  <c r="O57" i="1"/>
  <c r="N56" i="1"/>
  <c r="O56" i="1"/>
  <c r="N55" i="1"/>
  <c r="O55" i="1"/>
  <c r="N54" i="1"/>
  <c r="O54" i="1"/>
  <c r="N53" i="1"/>
  <c r="O53" i="1"/>
  <c r="N52" i="1"/>
  <c r="O52" i="1"/>
  <c r="N51" i="1"/>
  <c r="O51" i="1"/>
  <c r="N50" i="1"/>
  <c r="O50" i="1"/>
  <c r="N49" i="1"/>
  <c r="O49" i="1"/>
  <c r="N48" i="1"/>
  <c r="O48" i="1"/>
  <c r="N47" i="1"/>
  <c r="O47" i="1"/>
  <c r="N46" i="1"/>
  <c r="O46" i="1"/>
  <c r="N45" i="1"/>
  <c r="O45" i="1"/>
  <c r="N44" i="1"/>
  <c r="O44" i="1"/>
  <c r="N43" i="1"/>
  <c r="O43" i="1"/>
  <c r="N42" i="1"/>
  <c r="O42" i="1"/>
  <c r="N41" i="1"/>
  <c r="O41" i="1"/>
  <c r="N40" i="1"/>
  <c r="O40" i="1"/>
  <c r="N39" i="1"/>
  <c r="O39" i="1"/>
  <c r="N38" i="1"/>
  <c r="O38" i="1"/>
  <c r="N37" i="1"/>
  <c r="O37" i="1"/>
  <c r="N36" i="1"/>
  <c r="O36" i="1"/>
  <c r="N35" i="1"/>
  <c r="O35" i="1"/>
  <c r="N34" i="1"/>
  <c r="O34" i="1"/>
  <c r="N33" i="1"/>
  <c r="O33" i="1"/>
  <c r="N32" i="1"/>
  <c r="O32" i="1"/>
  <c r="N31" i="1"/>
  <c r="O31" i="1"/>
  <c r="N30" i="1"/>
  <c r="O30" i="1"/>
  <c r="N29" i="1"/>
  <c r="O29" i="1"/>
  <c r="N28" i="1"/>
  <c r="O28" i="1"/>
  <c r="N27" i="1"/>
  <c r="O27" i="1"/>
  <c r="N26" i="1"/>
  <c r="O26" i="1"/>
  <c r="N25" i="1"/>
  <c r="O25" i="1"/>
  <c r="N24" i="1"/>
  <c r="O24" i="1"/>
  <c r="N23" i="1"/>
  <c r="O23" i="1"/>
  <c r="N22" i="1"/>
  <c r="O22" i="1"/>
  <c r="N21" i="1"/>
  <c r="O21" i="1"/>
  <c r="N20" i="1"/>
  <c r="O20" i="1"/>
  <c r="N19" i="1"/>
  <c r="O19" i="1"/>
  <c r="N18" i="1"/>
  <c r="O18" i="1"/>
  <c r="N17" i="1"/>
  <c r="O17" i="1"/>
  <c r="N16" i="1"/>
  <c r="O16" i="1"/>
  <c r="N15" i="1"/>
  <c r="O15" i="1"/>
  <c r="N14" i="1"/>
  <c r="O14" i="1"/>
  <c r="N13" i="1"/>
  <c r="O13" i="1"/>
  <c r="N12" i="1"/>
  <c r="O12" i="1"/>
  <c r="N11" i="1"/>
  <c r="O11" i="1"/>
  <c r="N10" i="1"/>
  <c r="O10" i="1"/>
  <c r="N9" i="1"/>
  <c r="O9" i="1"/>
  <c r="N8" i="1"/>
  <c r="O8" i="1"/>
  <c r="N7" i="1"/>
  <c r="O7" i="1"/>
  <c r="N6" i="1"/>
  <c r="O6" i="1"/>
  <c r="N5" i="1"/>
  <c r="O5" i="1"/>
  <c r="J6" i="1"/>
  <c r="K6" i="1"/>
  <c r="J7" i="1"/>
  <c r="K7" i="1"/>
  <c r="J8" i="1"/>
  <c r="K8" i="1"/>
  <c r="J9" i="1"/>
  <c r="K9" i="1"/>
  <c r="J10" i="1"/>
  <c r="K10" i="1"/>
  <c r="J11" i="1"/>
  <c r="K11" i="1"/>
  <c r="J12" i="1"/>
  <c r="K12" i="1"/>
  <c r="J13" i="1"/>
  <c r="K13" i="1"/>
  <c r="J14" i="1"/>
  <c r="K14" i="1"/>
  <c r="J15" i="1"/>
  <c r="K15" i="1"/>
  <c r="J16" i="1"/>
  <c r="K16" i="1"/>
  <c r="J17" i="1"/>
  <c r="K17" i="1"/>
  <c r="J18" i="1"/>
  <c r="K18" i="1"/>
  <c r="J19" i="1"/>
  <c r="K19" i="1"/>
  <c r="J20" i="1"/>
  <c r="K20" i="1"/>
  <c r="J21" i="1"/>
  <c r="K21" i="1"/>
  <c r="J22" i="1"/>
  <c r="K22" i="1"/>
  <c r="J23" i="1"/>
  <c r="K23" i="1"/>
  <c r="J24" i="1"/>
  <c r="K24" i="1"/>
  <c r="J25" i="1"/>
  <c r="K25" i="1"/>
  <c r="J26" i="1"/>
  <c r="K26" i="1"/>
  <c r="J27" i="1"/>
  <c r="K27" i="1"/>
  <c r="J28" i="1"/>
  <c r="K28" i="1"/>
  <c r="J29" i="1"/>
  <c r="K29" i="1"/>
  <c r="J30" i="1"/>
  <c r="K30" i="1"/>
  <c r="J31" i="1"/>
  <c r="K31" i="1"/>
  <c r="J32" i="1"/>
  <c r="K32" i="1"/>
  <c r="J33" i="1"/>
  <c r="K33" i="1"/>
  <c r="J34" i="1"/>
  <c r="K34" i="1"/>
  <c r="J35" i="1"/>
  <c r="K35" i="1"/>
  <c r="J36" i="1"/>
  <c r="K36" i="1"/>
  <c r="J37" i="1"/>
  <c r="K37" i="1"/>
  <c r="J38" i="1"/>
  <c r="K38" i="1"/>
  <c r="J39" i="1"/>
  <c r="K39" i="1"/>
  <c r="J40" i="1"/>
  <c r="K40" i="1"/>
  <c r="J41" i="1"/>
  <c r="K41" i="1"/>
  <c r="J42" i="1"/>
  <c r="K42" i="1"/>
  <c r="J43" i="1"/>
  <c r="K43" i="1"/>
  <c r="J44" i="1"/>
  <c r="K44" i="1"/>
  <c r="J45" i="1"/>
  <c r="K45" i="1"/>
  <c r="J46" i="1"/>
  <c r="K46" i="1"/>
  <c r="J47" i="1"/>
  <c r="K47" i="1"/>
  <c r="J48" i="1"/>
  <c r="K48" i="1"/>
  <c r="J49" i="1"/>
  <c r="K49" i="1"/>
  <c r="J50" i="1"/>
  <c r="K50" i="1"/>
  <c r="J51" i="1"/>
  <c r="K51" i="1"/>
  <c r="J52" i="1"/>
  <c r="K52" i="1"/>
  <c r="J53" i="1"/>
  <c r="K53" i="1"/>
  <c r="J54" i="1"/>
  <c r="K54" i="1"/>
  <c r="J55" i="1"/>
  <c r="K55" i="1"/>
  <c r="J56" i="1"/>
  <c r="K56" i="1"/>
  <c r="J57" i="1"/>
  <c r="K57" i="1"/>
  <c r="J58" i="1"/>
  <c r="K58" i="1"/>
  <c r="J59" i="1"/>
  <c r="K59" i="1"/>
  <c r="J60" i="1"/>
  <c r="K60" i="1"/>
  <c r="J61" i="1"/>
  <c r="K61" i="1"/>
  <c r="J62" i="1"/>
  <c r="K62" i="1"/>
  <c r="J63" i="1"/>
  <c r="K63" i="1"/>
  <c r="J64" i="1"/>
  <c r="K64" i="1"/>
  <c r="J65" i="1"/>
  <c r="K65" i="1"/>
  <c r="J66" i="1"/>
  <c r="K66" i="1"/>
  <c r="J67" i="1"/>
  <c r="K67" i="1"/>
  <c r="J68" i="1"/>
  <c r="K68" i="1"/>
  <c r="J69" i="1"/>
  <c r="K69" i="1"/>
  <c r="J70" i="1"/>
  <c r="K70" i="1"/>
  <c r="J71" i="1"/>
  <c r="K71" i="1"/>
  <c r="J72" i="1"/>
  <c r="K72" i="1"/>
  <c r="J73" i="1"/>
  <c r="K73" i="1"/>
  <c r="J74" i="1"/>
  <c r="K74" i="1"/>
  <c r="J75" i="1"/>
  <c r="K75" i="1"/>
  <c r="J76" i="1"/>
  <c r="K76" i="1"/>
  <c r="J77" i="1"/>
  <c r="K77" i="1"/>
  <c r="J78" i="1"/>
  <c r="K78" i="1"/>
  <c r="J79" i="1"/>
  <c r="K79" i="1"/>
  <c r="J80" i="1"/>
  <c r="K80" i="1"/>
  <c r="J81" i="1"/>
  <c r="K81" i="1"/>
  <c r="J82" i="1"/>
  <c r="K82" i="1"/>
  <c r="J83" i="1"/>
  <c r="K83" i="1"/>
  <c r="J84" i="1"/>
  <c r="K84" i="1"/>
  <c r="J85" i="1"/>
  <c r="K85" i="1"/>
  <c r="J86" i="1"/>
  <c r="K86" i="1"/>
  <c r="J87" i="1"/>
  <c r="K87" i="1"/>
  <c r="J5" i="1"/>
  <c r="K5" i="1"/>
  <c r="F6" i="1"/>
  <c r="G6" i="1"/>
  <c r="F7" i="1"/>
  <c r="G7" i="1"/>
  <c r="F8" i="1"/>
  <c r="G8" i="1"/>
  <c r="F9" i="1"/>
  <c r="G9" i="1"/>
  <c r="F10" i="1"/>
  <c r="G10" i="1"/>
  <c r="F11" i="1"/>
  <c r="G11" i="1"/>
  <c r="F12" i="1"/>
  <c r="G12" i="1"/>
  <c r="F13" i="1"/>
  <c r="G13" i="1"/>
  <c r="F14" i="1"/>
  <c r="G14" i="1"/>
  <c r="F15" i="1"/>
  <c r="G15" i="1"/>
  <c r="F16" i="1"/>
  <c r="G16" i="1"/>
  <c r="F17" i="1"/>
  <c r="G17" i="1"/>
  <c r="F18" i="1"/>
  <c r="G18" i="1"/>
  <c r="F19" i="1"/>
  <c r="G19" i="1"/>
  <c r="F20" i="1"/>
  <c r="G20" i="1"/>
  <c r="F21" i="1"/>
  <c r="G21" i="1"/>
  <c r="F22" i="1"/>
  <c r="G22" i="1"/>
  <c r="F23" i="1"/>
  <c r="G23" i="1"/>
  <c r="F24" i="1"/>
  <c r="G24" i="1"/>
  <c r="F25" i="1"/>
  <c r="G25" i="1"/>
  <c r="F26" i="1"/>
  <c r="G26" i="1"/>
  <c r="F27" i="1"/>
  <c r="G27" i="1"/>
  <c r="F28" i="1"/>
  <c r="G28" i="1"/>
  <c r="F29" i="1"/>
  <c r="G29" i="1"/>
  <c r="F30" i="1"/>
  <c r="G30" i="1"/>
  <c r="F31" i="1"/>
  <c r="G31" i="1"/>
  <c r="F32" i="1"/>
  <c r="G32" i="1"/>
  <c r="F33" i="1"/>
  <c r="G33" i="1"/>
  <c r="F34" i="1"/>
  <c r="G34" i="1"/>
  <c r="F35" i="1"/>
  <c r="G35" i="1"/>
  <c r="F36" i="1"/>
  <c r="G36" i="1"/>
  <c r="F37" i="1"/>
  <c r="G37" i="1"/>
  <c r="F38" i="1"/>
  <c r="G38" i="1"/>
  <c r="F39" i="1"/>
  <c r="G39" i="1"/>
  <c r="F40" i="1"/>
  <c r="G40" i="1"/>
  <c r="F41" i="1"/>
  <c r="G41" i="1"/>
  <c r="F42" i="1"/>
  <c r="G42" i="1"/>
  <c r="F43" i="1"/>
  <c r="G43" i="1"/>
  <c r="F44" i="1"/>
  <c r="G44" i="1"/>
  <c r="F45" i="1"/>
  <c r="G45" i="1"/>
  <c r="F46" i="1"/>
  <c r="G46" i="1"/>
  <c r="F47" i="1"/>
  <c r="G47" i="1"/>
  <c r="F48" i="1"/>
  <c r="G48" i="1"/>
  <c r="F49" i="1"/>
  <c r="G49" i="1"/>
  <c r="F50" i="1"/>
  <c r="G50" i="1"/>
  <c r="F51" i="1"/>
  <c r="G51" i="1"/>
  <c r="F52" i="1"/>
  <c r="G52" i="1"/>
  <c r="F53" i="1"/>
  <c r="G53" i="1"/>
  <c r="F54" i="1"/>
  <c r="G54" i="1"/>
  <c r="F55" i="1"/>
  <c r="G55" i="1"/>
  <c r="F56" i="1"/>
  <c r="G56" i="1"/>
  <c r="F57" i="1"/>
  <c r="G57" i="1"/>
  <c r="F58" i="1"/>
  <c r="G58" i="1"/>
  <c r="F59" i="1"/>
  <c r="G59" i="1"/>
  <c r="F60" i="1"/>
  <c r="G60" i="1"/>
  <c r="F61" i="1"/>
  <c r="G61" i="1"/>
  <c r="F62" i="1"/>
  <c r="G62" i="1"/>
  <c r="F63" i="1"/>
  <c r="G63" i="1"/>
  <c r="F64" i="1"/>
  <c r="G64" i="1"/>
  <c r="F65" i="1"/>
  <c r="G65" i="1"/>
  <c r="F66" i="1"/>
  <c r="G66" i="1"/>
  <c r="F67" i="1"/>
  <c r="G67" i="1"/>
  <c r="F68" i="1"/>
  <c r="G68" i="1"/>
  <c r="F69" i="1"/>
  <c r="G69" i="1"/>
  <c r="F70" i="1"/>
  <c r="G70" i="1"/>
  <c r="F71" i="1"/>
  <c r="G71" i="1"/>
  <c r="F72" i="1"/>
  <c r="G72" i="1"/>
  <c r="F73" i="1"/>
  <c r="G73" i="1"/>
  <c r="F74" i="1"/>
  <c r="G74" i="1"/>
  <c r="F75" i="1"/>
  <c r="G75" i="1"/>
  <c r="F76" i="1"/>
  <c r="G76" i="1"/>
  <c r="F77" i="1"/>
  <c r="G77" i="1"/>
  <c r="F78" i="1"/>
  <c r="G78" i="1"/>
  <c r="F79" i="1"/>
  <c r="G79" i="1"/>
  <c r="F80" i="1"/>
  <c r="G80" i="1"/>
  <c r="F81" i="1"/>
  <c r="G81" i="1"/>
  <c r="F82" i="1"/>
  <c r="G82" i="1"/>
  <c r="F83" i="1"/>
  <c r="G83" i="1"/>
  <c r="F84" i="1"/>
  <c r="G84" i="1"/>
  <c r="F85" i="1"/>
  <c r="G85" i="1"/>
  <c r="F86" i="1"/>
  <c r="G86" i="1"/>
  <c r="F87" i="1"/>
  <c r="G87" i="1"/>
  <c r="F5" i="1"/>
  <c r="G5" i="1"/>
  <c r="K22" i="2"/>
  <c r="K21" i="2"/>
  <c r="K20" i="2"/>
  <c r="K19" i="2"/>
  <c r="K16" i="2"/>
  <c r="K15" i="2"/>
  <c r="K14" i="2"/>
  <c r="K13" i="2"/>
  <c r="G14" i="2"/>
  <c r="G13" i="2"/>
  <c r="K12" i="2"/>
  <c r="K11" i="2"/>
  <c r="G22" i="2"/>
  <c r="G21" i="2"/>
  <c r="G20" i="2"/>
  <c r="G19" i="2"/>
  <c r="G16" i="2"/>
  <c r="G15" i="2"/>
  <c r="C14" i="2"/>
  <c r="C13" i="2"/>
  <c r="C12" i="2"/>
  <c r="C15" i="2"/>
  <c r="C16" i="2"/>
  <c r="G12" i="2"/>
  <c r="G11" i="2"/>
  <c r="C22" i="2"/>
  <c r="C21" i="2"/>
  <c r="C20" i="2"/>
  <c r="C19" i="2"/>
  <c r="C11" i="2"/>
  <c r="K17" i="2"/>
  <c r="G17" i="2"/>
  <c r="C17" i="2"/>
  <c r="E7" i="2"/>
  <c r="C4" i="2"/>
  <c r="E6" i="2"/>
</calcChain>
</file>

<file path=xl/comments1.xml><?xml version="1.0" encoding="utf-8"?>
<comments xmlns="http://schemas.openxmlformats.org/spreadsheetml/2006/main">
  <authors>
    <author>Elise Batel</author>
    <author>Sabina Colin</author>
  </authors>
  <commentList>
    <comment ref="B4" authorId="0" shapeId="0">
      <text>
        <r>
          <rPr>
            <b/>
            <sz val="9"/>
            <color indexed="81"/>
            <rFont val="Tahoma"/>
            <family val="2"/>
          </rPr>
          <t>Sabina COLIN :</t>
        </r>
        <r>
          <rPr>
            <sz val="9"/>
            <color indexed="81"/>
            <rFont val="Tahoma"/>
            <family val="2"/>
          </rPr>
          <t xml:space="preserve">
Classer par ordre alphabétique, comme Lotanet.</t>
        </r>
      </text>
    </comment>
    <comment ref="D4" authorId="1" shapeId="0">
      <text>
        <r>
          <rPr>
            <b/>
            <sz val="9"/>
            <color indexed="81"/>
            <rFont val="Tahoma"/>
            <family val="2"/>
          </rPr>
          <t>Sabina Colin:</t>
        </r>
        <r>
          <rPr>
            <sz val="9"/>
            <color indexed="81"/>
            <rFont val="Tahoma"/>
            <family val="2"/>
          </rPr>
          <t xml:space="preserve">
Saisir la note ou AB </t>
        </r>
      </text>
    </comment>
    <comment ref="E4" authorId="1" shapeId="0">
      <text>
        <r>
          <rPr>
            <b/>
            <sz val="9"/>
            <color indexed="81"/>
            <rFont val="Tahoma"/>
            <family val="2"/>
          </rPr>
          <t xml:space="preserve">Sabina Colin: 
</t>
        </r>
        <r>
          <rPr>
            <sz val="9"/>
            <color indexed="81"/>
            <rFont val="Tahoma"/>
            <family val="2"/>
          </rPr>
          <t>Saisir la note ou AB</t>
        </r>
      </text>
    </comment>
    <comment ref="H4" authorId="1" shapeId="0">
      <text>
        <r>
          <rPr>
            <b/>
            <sz val="9"/>
            <color indexed="81"/>
            <rFont val="Tahoma"/>
            <family val="2"/>
          </rPr>
          <t>Sabina Colin:</t>
        </r>
        <r>
          <rPr>
            <sz val="9"/>
            <color indexed="81"/>
            <rFont val="Tahoma"/>
            <family val="2"/>
          </rPr>
          <t xml:space="preserve">
Saisir la note ou AB</t>
        </r>
      </text>
    </comment>
    <comment ref="I4" authorId="1" shapeId="0">
      <text>
        <r>
          <rPr>
            <b/>
            <sz val="9"/>
            <color indexed="81"/>
            <rFont val="Tahoma"/>
            <family val="2"/>
          </rPr>
          <t>Sabina Colin:</t>
        </r>
        <r>
          <rPr>
            <sz val="9"/>
            <color indexed="81"/>
            <rFont val="Tahoma"/>
            <family val="2"/>
          </rPr>
          <t xml:space="preserve">
Saisir la note ou AB</t>
        </r>
      </text>
    </comment>
    <comment ref="L4" authorId="1" shapeId="0">
      <text>
        <r>
          <rPr>
            <b/>
            <sz val="9"/>
            <color indexed="81"/>
            <rFont val="Tahoma"/>
            <family val="2"/>
          </rPr>
          <t>Sabina Colin:</t>
        </r>
        <r>
          <rPr>
            <sz val="9"/>
            <color indexed="81"/>
            <rFont val="Tahoma"/>
            <family val="2"/>
          </rPr>
          <t xml:space="preserve">
Saisir la note ou AB</t>
        </r>
      </text>
    </comment>
    <comment ref="M4" authorId="1" shapeId="0">
      <text>
        <r>
          <rPr>
            <b/>
            <sz val="9"/>
            <color indexed="81"/>
            <rFont val="Tahoma"/>
            <family val="2"/>
          </rPr>
          <t>Sabina Colin:</t>
        </r>
        <r>
          <rPr>
            <sz val="9"/>
            <color indexed="81"/>
            <rFont val="Tahoma"/>
            <family val="2"/>
          </rPr>
          <t xml:space="preserve">
Saisir la note ou AB</t>
        </r>
      </text>
    </comment>
    <comment ref="R4" authorId="0" shapeId="0">
      <text>
        <r>
          <rPr>
            <b/>
            <sz val="9"/>
            <color indexed="81"/>
            <rFont val="Tahoma"/>
            <family val="2"/>
          </rPr>
          <t>Sabina COLIN :</t>
        </r>
        <r>
          <rPr>
            <sz val="9"/>
            <color indexed="81"/>
            <rFont val="Tahoma"/>
            <family val="2"/>
          </rPr>
          <t xml:space="preserve">
Indiquer le nombre de PFMP ou AB </t>
        </r>
      </text>
    </comment>
  </commentList>
</comments>
</file>

<file path=xl/sharedStrings.xml><?xml version="1.0" encoding="utf-8"?>
<sst xmlns="http://schemas.openxmlformats.org/spreadsheetml/2006/main" count="91" uniqueCount="49">
  <si>
    <t>Nom</t>
  </si>
  <si>
    <t>Prénom</t>
  </si>
  <si>
    <t>Dérogation demandée</t>
  </si>
  <si>
    <t>DOCUMENT DE SYNTHÈSE</t>
  </si>
  <si>
    <t>SESSION :</t>
  </si>
  <si>
    <t>NOTE</t>
  </si>
  <si>
    <t>NOMBRE</t>
  </si>
  <si>
    <t>Moins de 01</t>
  </si>
  <si>
    <t>Absents</t>
  </si>
  <si>
    <t>Note la plus basse</t>
  </si>
  <si>
    <t>Note la plus haute</t>
  </si>
  <si>
    <t>Nombre de notes &lt; 10</t>
  </si>
  <si>
    <t>Moyenne année précédente</t>
  </si>
  <si>
    <t>NOMBRE DE CANDIDATS ETABLISSEMENT:</t>
  </si>
  <si>
    <t>Moyenne de l'établissement</t>
  </si>
  <si>
    <t>X</t>
  </si>
  <si>
    <t>Nombre de demandes de dérogations</t>
  </si>
  <si>
    <t>A</t>
  </si>
  <si>
    <r>
      <t>ÉTABLISSEMENT</t>
    </r>
    <r>
      <rPr>
        <b/>
        <sz val="14"/>
        <color indexed="8"/>
        <rFont val="Arial"/>
        <family val="2"/>
      </rPr>
      <t xml:space="preserve"> :  </t>
    </r>
  </si>
  <si>
    <r>
      <rPr>
        <b/>
        <u/>
        <sz val="18"/>
        <color indexed="8"/>
        <rFont val="Arial"/>
        <family val="2"/>
      </rPr>
      <t>ETABLISSEMENT</t>
    </r>
    <r>
      <rPr>
        <b/>
        <sz val="18"/>
        <color indexed="8"/>
        <rFont val="Arial"/>
        <family val="2"/>
      </rPr>
      <t> :</t>
    </r>
  </si>
  <si>
    <t>FICHE RECAP</t>
  </si>
  <si>
    <t>N°      candidat</t>
  </si>
  <si>
    <t>EP1 PFMP /80</t>
  </si>
  <si>
    <r>
      <t>EP1</t>
    </r>
    <r>
      <rPr>
        <sz val="11"/>
        <color theme="0"/>
        <rFont val="Arial"/>
        <family val="2"/>
      </rPr>
      <t xml:space="preserve">                    </t>
    </r>
    <r>
      <rPr>
        <b/>
        <sz val="11"/>
        <color theme="0"/>
        <rFont val="Arial"/>
        <family val="2"/>
      </rPr>
      <t xml:space="preserve"> sur 160</t>
    </r>
  </si>
  <si>
    <t>EP1                  /20</t>
  </si>
  <si>
    <r>
      <t xml:space="preserve">EP1 </t>
    </r>
    <r>
      <rPr>
        <b/>
        <sz val="8"/>
        <color theme="1"/>
        <rFont val="Arial"/>
        <family val="2"/>
      </rPr>
      <t xml:space="preserve">FORMATION     </t>
    </r>
    <r>
      <rPr>
        <b/>
        <sz val="11"/>
        <color theme="1"/>
        <rFont val="Arial"/>
        <family val="2"/>
      </rPr>
      <t xml:space="preserve">  /80</t>
    </r>
  </si>
  <si>
    <t>RECTORAT :</t>
  </si>
  <si>
    <t>EP2 Phase 1 /40</t>
  </si>
  <si>
    <t>EP2 Phase 2 /40</t>
  </si>
  <si>
    <t>EP2     sur 80</t>
  </si>
  <si>
    <t>EP2                  /20</t>
  </si>
  <si>
    <t>EP3 Phase 1 /40</t>
  </si>
  <si>
    <t>EP3 Phase 2 /40</t>
  </si>
  <si>
    <t>EP3     sur 80</t>
  </si>
  <si>
    <t>EP3                 /20</t>
  </si>
  <si>
    <t xml:space="preserve">Observations </t>
  </si>
  <si>
    <t>DOCUMENT DE SYNTHÈSE EP1 :</t>
  </si>
  <si>
    <t>DOCUMENT DE SYNTHÈSE EP2 :</t>
  </si>
  <si>
    <t>DOCUMENT DE SYNTHÈSE EP3 :</t>
  </si>
  <si>
    <t>De 01 à 05</t>
  </si>
  <si>
    <t>De 06 à 10</t>
  </si>
  <si>
    <t>De 11 à 15</t>
  </si>
  <si>
    <t>De 16 à 18</t>
  </si>
  <si>
    <t>Plus de 18</t>
  </si>
  <si>
    <t>CAP AGENT DE SECURITE SESSION 2021  FICHE RÉCAPITULATIVE DES NOTES PROPOSÉES</t>
  </si>
  <si>
    <t>PFMP
Nb de semaines attendues</t>
  </si>
  <si>
    <t>PFMP
Nb de semaines effectuées</t>
  </si>
  <si>
    <t>Note chef d'œuvre sur 20</t>
  </si>
  <si>
    <t>DOCUMENT DE SYNTHÈSE CHEF D'OEUVRE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</si>
</sst>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8"/>
      <color indexed="8"/>
      <name val="Arial"/>
      <family val="2"/>
    </font>
    <font>
      <b/>
      <sz val="14"/>
      <color indexed="8"/>
      <name val="Arial"/>
      <family val="2"/>
    </font>
    <font>
      <b/>
      <u/>
      <sz val="18"/>
      <color indexed="8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8"/>
      <color theme="1"/>
      <name val="Arial"/>
      <family val="2"/>
    </font>
    <font>
      <sz val="10"/>
      <color theme="1"/>
      <name val="Times New Roman"/>
      <family val="1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Verdana"/>
      <family val="2"/>
    </font>
    <font>
      <b/>
      <sz val="10"/>
      <color theme="1"/>
      <name val="Arial"/>
      <family val="2"/>
    </font>
    <font>
      <b/>
      <i/>
      <sz val="11"/>
      <color theme="1"/>
      <name val="Arial"/>
      <family val="2"/>
    </font>
    <font>
      <b/>
      <sz val="11"/>
      <color theme="1"/>
      <name val="Arial"/>
      <family val="2"/>
    </font>
    <font>
      <b/>
      <i/>
      <sz val="11"/>
      <color theme="1"/>
      <name val="Calibri"/>
      <family val="2"/>
      <scheme val="minor"/>
    </font>
    <font>
      <b/>
      <u/>
      <sz val="14"/>
      <color theme="1"/>
      <name val="Arial"/>
      <family val="2"/>
    </font>
    <font>
      <b/>
      <sz val="18"/>
      <color rgb="FFFF0000"/>
      <name val="Arial"/>
      <family val="2"/>
    </font>
    <font>
      <b/>
      <sz val="8"/>
      <color theme="1"/>
      <name val="Arial"/>
      <family val="2"/>
    </font>
    <font>
      <b/>
      <sz val="11"/>
      <name val="Arial"/>
      <family val="2"/>
    </font>
    <font>
      <sz val="11"/>
      <color theme="0"/>
      <name val="Arial"/>
      <family val="2"/>
    </font>
    <font>
      <b/>
      <sz val="11"/>
      <color theme="0"/>
      <name val="Arial"/>
      <family val="2"/>
    </font>
    <font>
      <sz val="10"/>
      <name val="Arial"/>
      <family val="2"/>
    </font>
    <font>
      <b/>
      <i/>
      <sz val="11"/>
      <color rgb="FFFF0000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499984740745262"/>
        <bgColor indexed="64"/>
      </patternFill>
    </fill>
  </fills>
  <borders count="28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8" fillId="0" borderId="1" xfId="0" applyFont="1" applyBorder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10" fillId="0" borderId="0" xfId="0" applyFont="1" applyAlignment="1">
      <alignment vertical="center" wrapText="1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right" vertical="center"/>
    </xf>
    <xf numFmtId="2" fontId="8" fillId="0" borderId="1" xfId="0" applyNumberFormat="1" applyFont="1" applyBorder="1" applyAlignment="1">
      <alignment horizontal="right" vertical="center"/>
    </xf>
    <xf numFmtId="0" fontId="17" fillId="2" borderId="2" xfId="0" applyFont="1" applyFill="1" applyBorder="1" applyAlignment="1">
      <alignment vertical="center"/>
    </xf>
    <xf numFmtId="2" fontId="14" fillId="0" borderId="1" xfId="0" applyNumberFormat="1" applyFont="1" applyBorder="1" applyAlignment="1">
      <alignment horizontal="right" vertical="center"/>
    </xf>
    <xf numFmtId="0" fontId="18" fillId="0" borderId="0" xfId="0" applyFont="1" applyAlignment="1">
      <alignment horizontal="left" vertical="center"/>
    </xf>
    <xf numFmtId="0" fontId="9" fillId="0" borderId="0" xfId="0" applyFont="1" applyAlignment="1" applyProtection="1">
      <alignment horizontal="left" vertical="center"/>
      <protection locked="0"/>
    </xf>
    <xf numFmtId="0" fontId="8" fillId="0" borderId="1" xfId="0" applyFont="1" applyBorder="1" applyAlignment="1" applyProtection="1">
      <alignment vertical="center"/>
      <protection locked="0"/>
    </xf>
    <xf numFmtId="0" fontId="24" fillId="0" borderId="8" xfId="0" applyFont="1" applyBorder="1" applyAlignment="1" applyProtection="1">
      <alignment horizontal="right" vertical="center"/>
      <protection locked="0"/>
    </xf>
    <xf numFmtId="0" fontId="24" fillId="0" borderId="10" xfId="0" applyFont="1" applyBorder="1" applyAlignment="1" applyProtection="1">
      <alignment horizontal="right" vertical="center"/>
      <protection locked="0"/>
    </xf>
    <xf numFmtId="0" fontId="14" fillId="2" borderId="20" xfId="0" applyFont="1" applyFill="1" applyBorder="1" applyAlignment="1">
      <alignment horizontal="center" vertical="center"/>
    </xf>
    <xf numFmtId="1" fontId="8" fillId="0" borderId="1" xfId="0" applyNumberFormat="1" applyFont="1" applyBorder="1" applyAlignment="1">
      <alignment horizontal="right" vertical="center"/>
    </xf>
    <xf numFmtId="0" fontId="24" fillId="0" borderId="8" xfId="0" applyFont="1" applyBorder="1" applyAlignment="1" applyProtection="1">
      <alignment vertical="center"/>
      <protection locked="0"/>
    </xf>
    <xf numFmtId="0" fontId="26" fillId="3" borderId="6" xfId="0" applyFont="1" applyFill="1" applyBorder="1" applyAlignment="1" applyProtection="1">
      <alignment vertical="center" wrapText="1"/>
      <protection locked="0"/>
    </xf>
    <xf numFmtId="0" fontId="24" fillId="3" borderId="6" xfId="0" applyFont="1" applyFill="1" applyBorder="1" applyAlignment="1" applyProtection="1">
      <alignment vertical="center" wrapText="1"/>
      <protection locked="0"/>
    </xf>
    <xf numFmtId="0" fontId="26" fillId="3" borderId="6" xfId="0" applyFont="1" applyFill="1" applyBorder="1" applyAlignment="1" applyProtection="1">
      <alignment horizontal="right" vertical="center"/>
    </xf>
    <xf numFmtId="0" fontId="24" fillId="0" borderId="6" xfId="0" applyFont="1" applyBorder="1" applyAlignment="1" applyProtection="1">
      <alignment horizontal="center" vertical="center"/>
      <protection locked="0"/>
    </xf>
    <xf numFmtId="0" fontId="24" fillId="0" borderId="21" xfId="0" applyFont="1" applyBorder="1" applyAlignment="1" applyProtection="1">
      <alignment horizontal="center" vertical="center" wrapText="1"/>
      <protection locked="0"/>
    </xf>
    <xf numFmtId="0" fontId="24" fillId="0" borderId="9" xfId="0" applyFont="1" applyBorder="1" applyAlignment="1" applyProtection="1">
      <alignment horizontal="center" vertical="center" wrapText="1"/>
      <protection locked="0"/>
    </xf>
    <xf numFmtId="0" fontId="24" fillId="0" borderId="10" xfId="0" applyFont="1" applyBorder="1" applyAlignment="1" applyProtection="1">
      <alignment vertical="center"/>
      <protection locked="0"/>
    </xf>
    <xf numFmtId="0" fontId="26" fillId="3" borderId="2" xfId="0" applyFont="1" applyFill="1" applyBorder="1" applyAlignment="1" applyProtection="1">
      <alignment vertical="center" wrapText="1"/>
      <protection locked="0"/>
    </xf>
    <xf numFmtId="0" fontId="24" fillId="3" borderId="2" xfId="0" applyFont="1" applyFill="1" applyBorder="1" applyAlignment="1" applyProtection="1">
      <alignment vertical="center" wrapText="1"/>
      <protection locked="0"/>
    </xf>
    <xf numFmtId="0" fontId="24" fillId="0" borderId="13" xfId="0" applyFont="1" applyBorder="1" applyAlignment="1" applyProtection="1">
      <alignment horizontal="center" vertical="center" wrapText="1"/>
      <protection locked="0"/>
    </xf>
    <xf numFmtId="0" fontId="24" fillId="0" borderId="12" xfId="0" applyFont="1" applyBorder="1" applyAlignment="1" applyProtection="1">
      <alignment horizontal="center" vertical="center" wrapText="1"/>
      <protection locked="0"/>
    </xf>
    <xf numFmtId="0" fontId="24" fillId="0" borderId="22" xfId="0" applyFont="1" applyBorder="1" applyAlignment="1" applyProtection="1">
      <alignment horizontal="center" vertical="center" wrapText="1"/>
      <protection locked="0"/>
    </xf>
    <xf numFmtId="0" fontId="26" fillId="0" borderId="2" xfId="0" applyFont="1" applyBorder="1" applyAlignment="1" applyProtection="1">
      <alignment vertical="center"/>
      <protection locked="0"/>
    </xf>
    <xf numFmtId="0" fontId="26" fillId="3" borderId="2" xfId="0" applyFont="1" applyFill="1" applyBorder="1" applyAlignment="1" applyProtection="1">
      <alignment vertical="center"/>
      <protection locked="0"/>
    </xf>
    <xf numFmtId="0" fontId="24" fillId="3" borderId="6" xfId="0" applyFont="1" applyFill="1" applyBorder="1" applyAlignment="1" applyProtection="1">
      <alignment horizontal="right" vertical="center"/>
      <protection locked="0"/>
    </xf>
    <xf numFmtId="0" fontId="24" fillId="0" borderId="11" xfId="0" applyFont="1" applyBorder="1" applyAlignment="1" applyProtection="1">
      <alignment horizontal="center" vertical="center"/>
      <protection locked="0"/>
    </xf>
    <xf numFmtId="0" fontId="24" fillId="0" borderId="23" xfId="0" applyFont="1" applyBorder="1" applyAlignment="1" applyProtection="1">
      <alignment vertical="center"/>
      <protection locked="0"/>
    </xf>
    <xf numFmtId="0" fontId="26" fillId="3" borderId="24" xfId="0" applyFont="1" applyFill="1" applyBorder="1" applyAlignment="1" applyProtection="1">
      <alignment vertical="center" wrapText="1"/>
      <protection locked="0"/>
    </xf>
    <xf numFmtId="0" fontId="24" fillId="3" borderId="24" xfId="0" applyFont="1" applyFill="1" applyBorder="1" applyAlignment="1" applyProtection="1">
      <alignment vertical="center" wrapText="1"/>
      <protection locked="0"/>
    </xf>
    <xf numFmtId="0" fontId="24" fillId="0" borderId="23" xfId="0" applyFont="1" applyBorder="1" applyAlignment="1" applyProtection="1">
      <alignment horizontal="right" vertical="center"/>
      <protection locked="0"/>
    </xf>
    <xf numFmtId="0" fontId="26" fillId="3" borderId="24" xfId="0" applyFont="1" applyFill="1" applyBorder="1" applyAlignment="1" applyProtection="1">
      <alignment horizontal="right" vertical="center"/>
    </xf>
    <xf numFmtId="0" fontId="24" fillId="0" borderId="25" xfId="0" applyFont="1" applyBorder="1" applyAlignment="1" applyProtection="1">
      <alignment horizontal="center" vertical="center"/>
      <protection locked="0"/>
    </xf>
    <xf numFmtId="0" fontId="24" fillId="0" borderId="26" xfId="0" applyFont="1" applyBorder="1" applyAlignment="1" applyProtection="1">
      <alignment horizontal="center" vertical="center" wrapText="1"/>
      <protection locked="0"/>
    </xf>
    <xf numFmtId="0" fontId="24" fillId="0" borderId="27" xfId="0" applyFont="1" applyBorder="1" applyAlignment="1" applyProtection="1">
      <alignment horizontal="center" vertical="center" wrapText="1"/>
      <protection locked="0"/>
    </xf>
    <xf numFmtId="0" fontId="0" fillId="4" borderId="2" xfId="0" applyFill="1" applyBorder="1" applyAlignment="1" applyProtection="1">
      <alignment horizontal="center" vertical="center"/>
    </xf>
    <xf numFmtId="0" fontId="0" fillId="0" borderId="0" xfId="0" applyProtection="1"/>
    <xf numFmtId="0" fontId="9" fillId="0" borderId="0" xfId="0" applyFont="1" applyAlignment="1" applyProtection="1">
      <alignment horizontal="left" vertical="center"/>
    </xf>
    <xf numFmtId="0" fontId="7" fillId="0" borderId="0" xfId="0" applyFont="1" applyProtection="1"/>
    <xf numFmtId="0" fontId="0" fillId="0" borderId="0" xfId="0" applyFill="1" applyBorder="1" applyProtection="1"/>
    <xf numFmtId="0" fontId="15" fillId="2" borderId="5" xfId="0" applyFont="1" applyFill="1" applyBorder="1" applyAlignment="1" applyProtection="1">
      <alignment horizontal="center" vertical="center" wrapText="1"/>
    </xf>
    <xf numFmtId="0" fontId="16" fillId="2" borderId="5" xfId="0" applyFont="1" applyFill="1" applyBorder="1" applyAlignment="1" applyProtection="1">
      <alignment horizontal="center" vertical="center" wrapText="1"/>
    </xf>
    <xf numFmtId="0" fontId="21" fillId="6" borderId="7" xfId="0" applyFont="1" applyFill="1" applyBorder="1" applyAlignment="1" applyProtection="1">
      <alignment horizontal="center" vertical="center" wrapText="1"/>
    </xf>
    <xf numFmtId="0" fontId="16" fillId="6" borderId="5" xfId="0" applyFont="1" applyFill="1" applyBorder="1" applyAlignment="1" applyProtection="1">
      <alignment horizontal="center" vertical="center" wrapText="1"/>
    </xf>
    <xf numFmtId="0" fontId="23" fillId="5" borderId="5" xfId="0" applyFont="1" applyFill="1" applyBorder="1" applyAlignment="1" applyProtection="1">
      <alignment horizontal="center" vertical="center" wrapText="1"/>
    </xf>
    <xf numFmtId="0" fontId="21" fillId="7" borderId="4" xfId="0" applyFont="1" applyFill="1" applyBorder="1" applyAlignment="1" applyProtection="1">
      <alignment horizontal="center" vertical="center" wrapText="1"/>
    </xf>
    <xf numFmtId="0" fontId="21" fillId="8" borderId="20" xfId="0" applyFont="1" applyFill="1" applyBorder="1" applyAlignment="1" applyProtection="1">
      <alignment horizontal="center" vertical="center" wrapText="1"/>
    </xf>
    <xf numFmtId="0" fontId="23" fillId="5" borderId="20" xfId="0" applyFont="1" applyFill="1" applyBorder="1" applyAlignment="1" applyProtection="1">
      <alignment horizontal="center" vertical="center" wrapText="1"/>
    </xf>
    <xf numFmtId="0" fontId="21" fillId="9" borderId="20" xfId="0" applyFont="1" applyFill="1" applyBorder="1" applyAlignment="1" applyProtection="1">
      <alignment horizontal="center" vertical="center" wrapText="1"/>
    </xf>
    <xf numFmtId="0" fontId="21" fillId="10" borderId="20" xfId="0" applyFont="1" applyFill="1" applyBorder="1" applyAlignment="1" applyProtection="1">
      <alignment horizontal="center" vertical="center" wrapText="1"/>
    </xf>
    <xf numFmtId="0" fontId="23" fillId="5" borderId="17" xfId="0" applyFont="1" applyFill="1" applyBorder="1" applyAlignment="1" applyProtection="1">
      <alignment horizontal="center" vertical="center" wrapText="1"/>
    </xf>
    <xf numFmtId="0" fontId="21" fillId="11" borderId="20" xfId="0" applyFont="1" applyFill="1" applyBorder="1" applyAlignment="1" applyProtection="1">
      <alignment horizontal="center" vertical="center" wrapText="1"/>
    </xf>
    <xf numFmtId="0" fontId="15" fillId="2" borderId="20" xfId="0" applyFont="1" applyFill="1" applyBorder="1" applyAlignment="1" applyProtection="1">
      <alignment horizontal="center" vertical="center" wrapText="1"/>
    </xf>
    <xf numFmtId="0" fontId="15" fillId="2" borderId="18" xfId="0" applyFont="1" applyFill="1" applyBorder="1" applyAlignment="1" applyProtection="1">
      <alignment horizontal="center" vertical="center" wrapText="1"/>
    </xf>
    <xf numFmtId="0" fontId="25" fillId="0" borderId="0" xfId="0" applyFont="1" applyFill="1" applyBorder="1" applyAlignment="1" applyProtection="1">
      <alignment horizontal="center" vertical="center" wrapText="1"/>
    </xf>
    <xf numFmtId="2" fontId="26" fillId="3" borderId="11" xfId="0" applyNumberFormat="1" applyFont="1" applyFill="1" applyBorder="1" applyAlignment="1" applyProtection="1">
      <alignment horizontal="right" vertical="center"/>
    </xf>
    <xf numFmtId="0" fontId="6" fillId="0" borderId="0" xfId="0" applyFont="1" applyFill="1" applyBorder="1" applyProtection="1"/>
    <xf numFmtId="2" fontId="26" fillId="3" borderId="25" xfId="0" applyNumberFormat="1" applyFont="1" applyFill="1" applyBorder="1" applyAlignment="1" applyProtection="1">
      <alignment horizontal="right" vertical="center"/>
    </xf>
    <xf numFmtId="2" fontId="26" fillId="3" borderId="24" xfId="0" applyNumberFormat="1" applyFont="1" applyFill="1" applyBorder="1" applyAlignment="1" applyProtection="1">
      <alignment horizontal="right" vertical="center"/>
    </xf>
    <xf numFmtId="0" fontId="6" fillId="0" borderId="0" xfId="0" applyFont="1" applyProtection="1"/>
    <xf numFmtId="0" fontId="0" fillId="0" borderId="0" xfId="0" applyProtection="1">
      <protection locked="0"/>
    </xf>
    <xf numFmtId="0" fontId="24" fillId="3" borderId="24" xfId="0" applyFont="1" applyFill="1" applyBorder="1" applyAlignment="1" applyProtection="1">
      <alignment horizontal="right" vertical="center"/>
      <protection locked="0"/>
    </xf>
    <xf numFmtId="0" fontId="24" fillId="3" borderId="11" xfId="0" applyFont="1" applyFill="1" applyBorder="1" applyAlignment="1" applyProtection="1">
      <alignment horizontal="right" vertical="center"/>
      <protection locked="0"/>
    </xf>
    <xf numFmtId="0" fontId="24" fillId="3" borderId="25" xfId="0" applyFont="1" applyFill="1" applyBorder="1" applyAlignment="1" applyProtection="1">
      <alignment horizontal="right" vertical="center"/>
      <protection locked="0"/>
    </xf>
    <xf numFmtId="1" fontId="24" fillId="0" borderId="11" xfId="0" applyNumberFormat="1" applyFont="1" applyBorder="1" applyAlignment="1" applyProtection="1">
      <alignment horizontal="right"/>
      <protection locked="0"/>
    </xf>
    <xf numFmtId="1" fontId="24" fillId="0" borderId="11" xfId="0" applyNumberFormat="1" applyFont="1" applyBorder="1" applyProtection="1">
      <protection locked="0"/>
    </xf>
    <xf numFmtId="0" fontId="24" fillId="0" borderId="11" xfId="0" applyFont="1" applyBorder="1" applyProtection="1">
      <protection locked="0"/>
    </xf>
    <xf numFmtId="0" fontId="24" fillId="0" borderId="25" xfId="0" applyFont="1" applyBorder="1" applyProtection="1">
      <protection locked="0"/>
    </xf>
    <xf numFmtId="0" fontId="6" fillId="0" borderId="0" xfId="0" applyFont="1" applyProtection="1">
      <protection locked="0"/>
    </xf>
    <xf numFmtId="0" fontId="24" fillId="0" borderId="2" xfId="0" applyFont="1" applyBorder="1" applyAlignment="1" applyProtection="1">
      <alignment horizontal="center" vertical="center" wrapText="1"/>
      <protection locked="0"/>
    </xf>
    <xf numFmtId="0" fontId="24" fillId="0" borderId="6" xfId="0" applyFont="1" applyBorder="1" applyAlignment="1" applyProtection="1">
      <alignment horizontal="center" vertical="center" wrapText="1"/>
      <protection locked="0"/>
    </xf>
    <xf numFmtId="0" fontId="27" fillId="12" borderId="20" xfId="0" applyFont="1" applyFill="1" applyBorder="1" applyAlignment="1" applyProtection="1">
      <alignment horizontal="center" vertical="center" wrapText="1"/>
    </xf>
    <xf numFmtId="0" fontId="19" fillId="0" borderId="0" xfId="0" applyFont="1" applyAlignment="1" applyProtection="1">
      <alignment horizontal="center" vertical="center" wrapText="1"/>
    </xf>
    <xf numFmtId="0" fontId="14" fillId="0" borderId="0" xfId="0" applyFont="1" applyAlignment="1">
      <alignment horizontal="center"/>
    </xf>
    <xf numFmtId="0" fontId="12" fillId="2" borderId="13" xfId="0" applyFont="1" applyFill="1" applyBorder="1" applyAlignment="1">
      <alignment horizontal="left" vertical="center"/>
    </xf>
    <xf numFmtId="0" fontId="12" fillId="2" borderId="14" xfId="0" applyFont="1" applyFill="1" applyBorder="1" applyAlignment="1">
      <alignment horizontal="left" vertical="center"/>
    </xf>
    <xf numFmtId="0" fontId="12" fillId="2" borderId="15" xfId="0" applyFont="1" applyFill="1" applyBorder="1" applyAlignment="1">
      <alignment horizontal="left" vertical="center"/>
    </xf>
    <xf numFmtId="0" fontId="14" fillId="2" borderId="16" xfId="0" applyFont="1" applyFill="1" applyBorder="1" applyAlignment="1">
      <alignment horizontal="center" vertical="center"/>
    </xf>
    <xf numFmtId="0" fontId="14" fillId="2" borderId="18" xfId="0" applyFont="1" applyFill="1" applyBorder="1" applyAlignment="1">
      <alignment horizontal="center" vertical="center"/>
    </xf>
    <xf numFmtId="0" fontId="14" fillId="2" borderId="17" xfId="0" applyFont="1" applyFill="1" applyBorder="1" applyAlignment="1">
      <alignment horizontal="center" vertical="center"/>
    </xf>
    <xf numFmtId="0" fontId="8" fillId="0" borderId="16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8" fillId="0" borderId="19" xfId="0" applyFont="1" applyBorder="1" applyAlignment="1">
      <alignment vertical="center"/>
    </xf>
  </cellXfs>
  <cellStyles count="1">
    <cellStyle name="Normal" xfId="0" builtinId="0"/>
  </cellStyles>
  <dxfs count="16"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342900</xdr:colOff>
      <xdr:row>0</xdr:row>
      <xdr:rowOff>66675</xdr:rowOff>
    </xdr:from>
    <xdr:to>
      <xdr:col>11</xdr:col>
      <xdr:colOff>638175</xdr:colOff>
      <xdr:row>1</xdr:row>
      <xdr:rowOff>133350</xdr:rowOff>
    </xdr:to>
    <xdr:sp macro="" textlink="">
      <xdr:nvSpPr>
        <xdr:cNvPr id="2049" name="Text Box 83"/>
        <xdr:cNvSpPr txBox="1">
          <a:spLocks noChangeArrowheads="1"/>
        </xdr:cNvSpPr>
      </xdr:nvSpPr>
      <xdr:spPr bwMode="auto">
        <a:xfrm>
          <a:off x="9448800" y="66675"/>
          <a:ext cx="1057275" cy="257175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SYNTHESE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X88"/>
  <sheetViews>
    <sheetView showGridLines="0" tabSelected="1" zoomScaleNormal="100" workbookViewId="0">
      <selection activeCell="R16" sqref="R16"/>
    </sheetView>
  </sheetViews>
  <sheetFormatPr baseColWidth="10" defaultRowHeight="15" x14ac:dyDescent="0.25"/>
  <cols>
    <col min="1" max="1" width="17.140625" style="48" customWidth="1"/>
    <col min="2" max="2" width="18.5703125" style="50" customWidth="1"/>
    <col min="3" max="3" width="15.42578125" style="48" customWidth="1"/>
    <col min="4" max="4" width="9.140625" style="71" customWidth="1"/>
    <col min="5" max="5" width="9.85546875" style="48" customWidth="1"/>
    <col min="6" max="6" width="9.140625" style="48" customWidth="1"/>
    <col min="7" max="16" width="9.7109375" style="71" customWidth="1"/>
    <col min="17" max="17" width="12.28515625" style="71" customWidth="1"/>
    <col min="18" max="18" width="12.28515625" style="48" customWidth="1"/>
    <col min="19" max="19" width="12.5703125" style="48" customWidth="1"/>
    <col min="20" max="20" width="22" style="48" customWidth="1"/>
    <col min="21" max="21" width="16.5703125" style="48" customWidth="1"/>
    <col min="22" max="23" width="11.42578125" style="48"/>
    <col min="24" max="24" width="0" style="48" hidden="1" customWidth="1"/>
    <col min="25" max="16384" width="11.42578125" style="48"/>
  </cols>
  <sheetData>
    <row r="1" spans="1:24" ht="23.25" customHeight="1" x14ac:dyDescent="0.25">
      <c r="A1" s="84" t="s">
        <v>44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47" t="s">
        <v>20</v>
      </c>
    </row>
    <row r="2" spans="1:24" ht="23.25" customHeight="1" x14ac:dyDescent="0.25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</row>
    <row r="3" spans="1:24" ht="24" thickBot="1" x14ac:dyDescent="0.3">
      <c r="A3" s="49" t="s">
        <v>19</v>
      </c>
      <c r="C3" s="72"/>
      <c r="D3" s="16"/>
      <c r="E3" s="16"/>
      <c r="F3" s="16"/>
      <c r="G3" s="16"/>
      <c r="H3" s="16"/>
      <c r="I3" s="49" t="s">
        <v>26</v>
      </c>
      <c r="J3" s="49"/>
      <c r="K3" s="49"/>
      <c r="L3" s="16"/>
      <c r="M3" s="16"/>
      <c r="N3" s="16"/>
      <c r="O3" s="16"/>
      <c r="P3" s="16"/>
      <c r="Q3" s="16"/>
      <c r="R3" s="16"/>
      <c r="S3" s="16"/>
      <c r="T3" s="16"/>
      <c r="U3" s="51"/>
      <c r="V3" s="51"/>
    </row>
    <row r="4" spans="1:24" ht="64.5" customHeight="1" thickBot="1" x14ac:dyDescent="0.3">
      <c r="A4" s="52" t="s">
        <v>21</v>
      </c>
      <c r="B4" s="53" t="s">
        <v>0</v>
      </c>
      <c r="C4" s="52" t="s">
        <v>1</v>
      </c>
      <c r="D4" s="54" t="s">
        <v>22</v>
      </c>
      <c r="E4" s="55" t="s">
        <v>25</v>
      </c>
      <c r="F4" s="56" t="s">
        <v>23</v>
      </c>
      <c r="G4" s="57" t="s">
        <v>24</v>
      </c>
      <c r="H4" s="58" t="s">
        <v>27</v>
      </c>
      <c r="I4" s="58" t="s">
        <v>28</v>
      </c>
      <c r="J4" s="59" t="s">
        <v>29</v>
      </c>
      <c r="K4" s="60" t="s">
        <v>30</v>
      </c>
      <c r="L4" s="61" t="s">
        <v>31</v>
      </c>
      <c r="M4" s="61" t="s">
        <v>32</v>
      </c>
      <c r="N4" s="62" t="s">
        <v>33</v>
      </c>
      <c r="O4" s="63" t="s">
        <v>34</v>
      </c>
      <c r="P4" s="83" t="s">
        <v>47</v>
      </c>
      <c r="Q4" s="63" t="s">
        <v>45</v>
      </c>
      <c r="R4" s="64" t="s">
        <v>46</v>
      </c>
      <c r="S4" s="65" t="s">
        <v>2</v>
      </c>
      <c r="T4" s="65" t="s">
        <v>35</v>
      </c>
      <c r="U4" s="66"/>
      <c r="V4" s="66"/>
    </row>
    <row r="5" spans="1:24" x14ac:dyDescent="0.25">
      <c r="A5" s="22"/>
      <c r="B5" s="23"/>
      <c r="C5" s="24"/>
      <c r="D5" s="18"/>
      <c r="E5" s="37"/>
      <c r="F5" s="25" t="str">
        <f>IF(AND(D5="AB",E5="AB"),"AB",IF(OR(D5="",E5=""),"",SUM(D5:E5)))</f>
        <v/>
      </c>
      <c r="G5" s="67" t="str">
        <f>IF(F5="AB","AB",IF(F5="","",ROUNDUP(F5/8*2,0)/2))</f>
        <v/>
      </c>
      <c r="H5" s="74"/>
      <c r="I5" s="74"/>
      <c r="J5" s="25" t="str">
        <f>IF(AND(H5="AB",I5="AB"),"AB",IF(OR(H5="",I5=""),"",SUM(H5:I5)))</f>
        <v/>
      </c>
      <c r="K5" s="67" t="str">
        <f>IF(J5="AB","AB",IF(J5="","",ROUNDUP(J5/4*2,0)/2))</f>
        <v/>
      </c>
      <c r="L5" s="74"/>
      <c r="M5" s="74"/>
      <c r="N5" s="25" t="str">
        <f>IF(AND(L5="AB",M5="AB"),"AB",IF(OR(L5="",M5=""),"",SUM(L5:M5)))</f>
        <v/>
      </c>
      <c r="O5" s="67" t="str">
        <f>IF(N5="AB","AB",IF(N5="","",ROUNDUP(N5/4*2,0)/2))</f>
        <v/>
      </c>
      <c r="P5" s="82"/>
      <c r="Q5" s="77"/>
      <c r="R5" s="26"/>
      <c r="S5" s="27"/>
      <c r="T5" s="28"/>
      <c r="U5" s="68"/>
      <c r="V5" s="68"/>
      <c r="X5" s="48">
        <v>1</v>
      </c>
    </row>
    <row r="6" spans="1:24" x14ac:dyDescent="0.25">
      <c r="A6" s="29"/>
      <c r="B6" s="30"/>
      <c r="C6" s="31"/>
      <c r="D6" s="19"/>
      <c r="E6" s="37"/>
      <c r="F6" s="25" t="str">
        <f t="shared" ref="F6:F69" si="0">IF(AND(D6="AB",E6="AB"),"AB",IF(OR(D6="",E6=""),"",SUM(D6:E6)))</f>
        <v/>
      </c>
      <c r="G6" s="67" t="str">
        <f t="shared" ref="G6:G69" si="1">IF(F6="AB","AB",IF(F6="","",ROUNDUP(F6/8*2,0)/2))</f>
        <v/>
      </c>
      <c r="H6" s="74"/>
      <c r="I6" s="74"/>
      <c r="J6" s="25" t="str">
        <f t="shared" ref="J6:J69" si="2">IF(AND(H6="AB",I6="AB"),"AB",IF(OR(H6="",I6=""),"",SUM(H6:I6)))</f>
        <v/>
      </c>
      <c r="K6" s="67" t="str">
        <f t="shared" ref="K6:K69" si="3">IF(J6="AB","AB",IF(J6="","",ROUNDUP(J6/4*2,0)/2))</f>
        <v/>
      </c>
      <c r="L6" s="74"/>
      <c r="M6" s="74"/>
      <c r="N6" s="25" t="str">
        <f t="shared" ref="N6:N69" si="4">IF(AND(L6="AB",M6="AB"),"AB",IF(OR(L6="",M6=""),"",SUM(L6:M6)))</f>
        <v/>
      </c>
      <c r="O6" s="67" t="str">
        <f t="shared" ref="O6:O69" si="5">IF(N6="AB","AB",IF(N6="","",ROUNDUP(N6/4*2,0)/2))</f>
        <v/>
      </c>
      <c r="P6" s="81"/>
      <c r="Q6" s="77"/>
      <c r="R6" s="26"/>
      <c r="S6" s="32" t="s">
        <v>15</v>
      </c>
      <c r="T6" s="33"/>
      <c r="U6" s="51"/>
      <c r="V6" s="51"/>
      <c r="X6" s="48">
        <v>2</v>
      </c>
    </row>
    <row r="7" spans="1:24" x14ac:dyDescent="0.25">
      <c r="A7" s="29"/>
      <c r="B7" s="30"/>
      <c r="C7" s="31"/>
      <c r="D7" s="19"/>
      <c r="E7" s="37"/>
      <c r="F7" s="25" t="str">
        <f t="shared" si="0"/>
        <v/>
      </c>
      <c r="G7" s="67" t="str">
        <f t="shared" si="1"/>
        <v/>
      </c>
      <c r="H7" s="74"/>
      <c r="I7" s="74"/>
      <c r="J7" s="25" t="str">
        <f t="shared" si="2"/>
        <v/>
      </c>
      <c r="K7" s="67" t="str">
        <f t="shared" si="3"/>
        <v/>
      </c>
      <c r="L7" s="74"/>
      <c r="M7" s="74"/>
      <c r="N7" s="25" t="str">
        <f t="shared" si="4"/>
        <v/>
      </c>
      <c r="O7" s="67" t="str">
        <f t="shared" si="5"/>
        <v/>
      </c>
      <c r="P7" s="81"/>
      <c r="Q7" s="76"/>
      <c r="R7" s="26"/>
      <c r="S7" s="34"/>
      <c r="T7" s="33"/>
      <c r="U7" s="51"/>
      <c r="V7" s="51"/>
      <c r="X7" s="48">
        <v>3</v>
      </c>
    </row>
    <row r="8" spans="1:24" x14ac:dyDescent="0.25">
      <c r="A8" s="29"/>
      <c r="B8" s="30"/>
      <c r="C8" s="31"/>
      <c r="D8" s="19"/>
      <c r="E8" s="37"/>
      <c r="F8" s="25" t="str">
        <f t="shared" si="0"/>
        <v/>
      </c>
      <c r="G8" s="67" t="str">
        <f t="shared" si="1"/>
        <v/>
      </c>
      <c r="H8" s="74"/>
      <c r="I8" s="74"/>
      <c r="J8" s="25" t="str">
        <f t="shared" si="2"/>
        <v/>
      </c>
      <c r="K8" s="67" t="str">
        <f t="shared" si="3"/>
        <v/>
      </c>
      <c r="L8" s="74"/>
      <c r="M8" s="74"/>
      <c r="N8" s="25" t="str">
        <f t="shared" si="4"/>
        <v/>
      </c>
      <c r="O8" s="67" t="str">
        <f t="shared" si="5"/>
        <v/>
      </c>
      <c r="P8" s="81"/>
      <c r="Q8" s="76"/>
      <c r="R8" s="26"/>
      <c r="S8" s="34"/>
      <c r="T8" s="33"/>
      <c r="X8" s="48">
        <v>4</v>
      </c>
    </row>
    <row r="9" spans="1:24" x14ac:dyDescent="0.25">
      <c r="A9" s="29"/>
      <c r="B9" s="35"/>
      <c r="C9" s="31"/>
      <c r="D9" s="19"/>
      <c r="E9" s="37"/>
      <c r="F9" s="25" t="str">
        <f t="shared" si="0"/>
        <v/>
      </c>
      <c r="G9" s="67" t="str">
        <f t="shared" si="1"/>
        <v/>
      </c>
      <c r="H9" s="74"/>
      <c r="I9" s="74"/>
      <c r="J9" s="25" t="str">
        <f t="shared" si="2"/>
        <v/>
      </c>
      <c r="K9" s="67" t="str">
        <f t="shared" si="3"/>
        <v/>
      </c>
      <c r="L9" s="74"/>
      <c r="M9" s="74"/>
      <c r="N9" s="25" t="str">
        <f t="shared" si="4"/>
        <v/>
      </c>
      <c r="O9" s="67" t="str">
        <f t="shared" si="5"/>
        <v/>
      </c>
      <c r="P9" s="81"/>
      <c r="Q9" s="77"/>
      <c r="R9" s="26"/>
      <c r="S9" s="34"/>
      <c r="T9" s="33"/>
      <c r="X9" s="48">
        <v>5</v>
      </c>
    </row>
    <row r="10" spans="1:24" x14ac:dyDescent="0.25">
      <c r="A10" s="29"/>
      <c r="B10" s="36"/>
      <c r="C10" s="31"/>
      <c r="D10" s="19"/>
      <c r="E10" s="37"/>
      <c r="F10" s="25" t="str">
        <f t="shared" si="0"/>
        <v/>
      </c>
      <c r="G10" s="67" t="str">
        <f t="shared" si="1"/>
        <v/>
      </c>
      <c r="H10" s="74"/>
      <c r="I10" s="74"/>
      <c r="J10" s="25" t="str">
        <f t="shared" si="2"/>
        <v/>
      </c>
      <c r="K10" s="67" t="str">
        <f t="shared" si="3"/>
        <v/>
      </c>
      <c r="L10" s="74"/>
      <c r="M10" s="74"/>
      <c r="N10" s="25" t="str">
        <f t="shared" si="4"/>
        <v/>
      </c>
      <c r="O10" s="67" t="str">
        <f t="shared" si="5"/>
        <v/>
      </c>
      <c r="P10" s="67"/>
      <c r="Q10" s="78"/>
      <c r="R10" s="38"/>
      <c r="S10" s="34"/>
      <c r="T10" s="33"/>
      <c r="X10" s="48">
        <v>6</v>
      </c>
    </row>
    <row r="11" spans="1:24" x14ac:dyDescent="0.25">
      <c r="A11" s="29"/>
      <c r="B11" s="35"/>
      <c r="C11" s="31"/>
      <c r="D11" s="19"/>
      <c r="E11" s="37"/>
      <c r="F11" s="25" t="str">
        <f t="shared" si="0"/>
        <v/>
      </c>
      <c r="G11" s="67" t="str">
        <f t="shared" si="1"/>
        <v/>
      </c>
      <c r="H11" s="74"/>
      <c r="I11" s="74"/>
      <c r="J11" s="25" t="str">
        <f t="shared" si="2"/>
        <v/>
      </c>
      <c r="K11" s="67" t="str">
        <f t="shared" si="3"/>
        <v/>
      </c>
      <c r="L11" s="74"/>
      <c r="M11" s="74"/>
      <c r="N11" s="25" t="str">
        <f t="shared" si="4"/>
        <v/>
      </c>
      <c r="O11" s="67" t="str">
        <f t="shared" si="5"/>
        <v/>
      </c>
      <c r="P11" s="67"/>
      <c r="Q11" s="78"/>
      <c r="R11" s="38"/>
      <c r="S11" s="34"/>
      <c r="T11" s="33"/>
      <c r="X11" s="48">
        <v>7</v>
      </c>
    </row>
    <row r="12" spans="1:24" x14ac:dyDescent="0.25">
      <c r="A12" s="29"/>
      <c r="B12" s="35"/>
      <c r="C12" s="31"/>
      <c r="D12" s="19"/>
      <c r="E12" s="37"/>
      <c r="F12" s="25" t="str">
        <f t="shared" si="0"/>
        <v/>
      </c>
      <c r="G12" s="67" t="str">
        <f t="shared" si="1"/>
        <v/>
      </c>
      <c r="H12" s="74"/>
      <c r="I12" s="74"/>
      <c r="J12" s="25" t="str">
        <f t="shared" si="2"/>
        <v/>
      </c>
      <c r="K12" s="67" t="str">
        <f t="shared" si="3"/>
        <v/>
      </c>
      <c r="L12" s="74"/>
      <c r="M12" s="74"/>
      <c r="N12" s="25" t="str">
        <f t="shared" si="4"/>
        <v/>
      </c>
      <c r="O12" s="67" t="str">
        <f t="shared" si="5"/>
        <v/>
      </c>
      <c r="P12" s="67"/>
      <c r="Q12" s="78"/>
      <c r="R12" s="38"/>
      <c r="S12" s="34"/>
      <c r="T12" s="33"/>
      <c r="X12" s="48">
        <v>8</v>
      </c>
    </row>
    <row r="13" spans="1:24" x14ac:dyDescent="0.25">
      <c r="A13" s="29"/>
      <c r="B13" s="35"/>
      <c r="C13" s="31"/>
      <c r="D13" s="19"/>
      <c r="E13" s="37"/>
      <c r="F13" s="25" t="str">
        <f t="shared" si="0"/>
        <v/>
      </c>
      <c r="G13" s="67" t="str">
        <f t="shared" si="1"/>
        <v/>
      </c>
      <c r="H13" s="74"/>
      <c r="I13" s="74"/>
      <c r="J13" s="25" t="str">
        <f t="shared" si="2"/>
        <v/>
      </c>
      <c r="K13" s="67" t="str">
        <f t="shared" si="3"/>
        <v/>
      </c>
      <c r="L13" s="74"/>
      <c r="M13" s="74"/>
      <c r="N13" s="25" t="str">
        <f t="shared" si="4"/>
        <v/>
      </c>
      <c r="O13" s="67" t="str">
        <f t="shared" si="5"/>
        <v/>
      </c>
      <c r="P13" s="67"/>
      <c r="Q13" s="78"/>
      <c r="R13" s="38"/>
      <c r="S13" s="34"/>
      <c r="T13" s="33"/>
      <c r="X13" s="48">
        <v>9</v>
      </c>
    </row>
    <row r="14" spans="1:24" x14ac:dyDescent="0.25">
      <c r="A14" s="29"/>
      <c r="B14" s="30"/>
      <c r="C14" s="31"/>
      <c r="D14" s="19"/>
      <c r="E14" s="37"/>
      <c r="F14" s="25" t="str">
        <f t="shared" si="0"/>
        <v/>
      </c>
      <c r="G14" s="67" t="str">
        <f t="shared" si="1"/>
        <v/>
      </c>
      <c r="H14" s="74"/>
      <c r="I14" s="74"/>
      <c r="J14" s="25" t="str">
        <f t="shared" si="2"/>
        <v/>
      </c>
      <c r="K14" s="67" t="str">
        <f t="shared" si="3"/>
        <v/>
      </c>
      <c r="L14" s="74"/>
      <c r="M14" s="74"/>
      <c r="N14" s="25" t="str">
        <f t="shared" si="4"/>
        <v/>
      </c>
      <c r="O14" s="67" t="str">
        <f t="shared" si="5"/>
        <v/>
      </c>
      <c r="P14" s="67"/>
      <c r="Q14" s="78"/>
      <c r="R14" s="38"/>
      <c r="S14" s="34"/>
      <c r="T14" s="33"/>
      <c r="X14" s="48">
        <v>10</v>
      </c>
    </row>
    <row r="15" spans="1:24" x14ac:dyDescent="0.25">
      <c r="A15" s="29"/>
      <c r="B15" s="30"/>
      <c r="C15" s="31"/>
      <c r="D15" s="19"/>
      <c r="E15" s="37"/>
      <c r="F15" s="25" t="str">
        <f t="shared" si="0"/>
        <v/>
      </c>
      <c r="G15" s="67" t="str">
        <f t="shared" si="1"/>
        <v/>
      </c>
      <c r="H15" s="74"/>
      <c r="I15" s="74"/>
      <c r="J15" s="25" t="str">
        <f t="shared" si="2"/>
        <v/>
      </c>
      <c r="K15" s="67" t="str">
        <f t="shared" si="3"/>
        <v/>
      </c>
      <c r="L15" s="74"/>
      <c r="M15" s="74"/>
      <c r="N15" s="25" t="str">
        <f t="shared" si="4"/>
        <v/>
      </c>
      <c r="O15" s="67" t="str">
        <f t="shared" si="5"/>
        <v/>
      </c>
      <c r="P15" s="67"/>
      <c r="Q15" s="78"/>
      <c r="R15" s="38"/>
      <c r="S15" s="34"/>
      <c r="T15" s="33"/>
      <c r="X15" s="48">
        <v>11</v>
      </c>
    </row>
    <row r="16" spans="1:24" x14ac:dyDescent="0.25">
      <c r="A16" s="29"/>
      <c r="B16" s="30"/>
      <c r="C16" s="31"/>
      <c r="D16" s="19"/>
      <c r="E16" s="37"/>
      <c r="F16" s="25" t="str">
        <f t="shared" si="0"/>
        <v/>
      </c>
      <c r="G16" s="67" t="str">
        <f t="shared" si="1"/>
        <v/>
      </c>
      <c r="H16" s="74"/>
      <c r="I16" s="74"/>
      <c r="J16" s="25" t="str">
        <f t="shared" si="2"/>
        <v/>
      </c>
      <c r="K16" s="67" t="str">
        <f t="shared" si="3"/>
        <v/>
      </c>
      <c r="L16" s="74"/>
      <c r="M16" s="74"/>
      <c r="N16" s="25" t="str">
        <f t="shared" si="4"/>
        <v/>
      </c>
      <c r="O16" s="67" t="str">
        <f t="shared" si="5"/>
        <v/>
      </c>
      <c r="P16" s="67"/>
      <c r="Q16" s="78"/>
      <c r="R16" s="38"/>
      <c r="S16" s="34"/>
      <c r="T16" s="33"/>
      <c r="X16" s="48">
        <v>12</v>
      </c>
    </row>
    <row r="17" spans="1:24" x14ac:dyDescent="0.25">
      <c r="A17" s="29"/>
      <c r="B17" s="30"/>
      <c r="C17" s="31"/>
      <c r="D17" s="19"/>
      <c r="E17" s="37"/>
      <c r="F17" s="25" t="str">
        <f t="shared" si="0"/>
        <v/>
      </c>
      <c r="G17" s="67" t="str">
        <f t="shared" si="1"/>
        <v/>
      </c>
      <c r="H17" s="74"/>
      <c r="I17" s="74"/>
      <c r="J17" s="25" t="str">
        <f t="shared" si="2"/>
        <v/>
      </c>
      <c r="K17" s="67" t="str">
        <f t="shared" si="3"/>
        <v/>
      </c>
      <c r="L17" s="74"/>
      <c r="M17" s="74"/>
      <c r="N17" s="25" t="str">
        <f t="shared" si="4"/>
        <v/>
      </c>
      <c r="O17" s="67" t="str">
        <f t="shared" si="5"/>
        <v/>
      </c>
      <c r="P17" s="67"/>
      <c r="Q17" s="78"/>
      <c r="R17" s="38"/>
      <c r="S17" s="34"/>
      <c r="T17" s="33"/>
      <c r="X17" s="48">
        <v>13</v>
      </c>
    </row>
    <row r="18" spans="1:24" x14ac:dyDescent="0.25">
      <c r="A18" s="29"/>
      <c r="B18" s="30"/>
      <c r="C18" s="31"/>
      <c r="D18" s="19"/>
      <c r="E18" s="37"/>
      <c r="F18" s="25" t="str">
        <f t="shared" si="0"/>
        <v/>
      </c>
      <c r="G18" s="67" t="str">
        <f t="shared" si="1"/>
        <v/>
      </c>
      <c r="H18" s="74"/>
      <c r="I18" s="74"/>
      <c r="J18" s="25" t="str">
        <f t="shared" si="2"/>
        <v/>
      </c>
      <c r="K18" s="67" t="str">
        <f t="shared" si="3"/>
        <v/>
      </c>
      <c r="L18" s="74"/>
      <c r="M18" s="74"/>
      <c r="N18" s="25" t="str">
        <f t="shared" si="4"/>
        <v/>
      </c>
      <c r="O18" s="67" t="str">
        <f t="shared" si="5"/>
        <v/>
      </c>
      <c r="P18" s="67"/>
      <c r="Q18" s="78"/>
      <c r="R18" s="38"/>
      <c r="S18" s="34"/>
      <c r="T18" s="33"/>
      <c r="X18" s="48">
        <v>14</v>
      </c>
    </row>
    <row r="19" spans="1:24" x14ac:dyDescent="0.25">
      <c r="A19" s="29"/>
      <c r="B19" s="30"/>
      <c r="C19" s="31"/>
      <c r="D19" s="19"/>
      <c r="E19" s="37"/>
      <c r="F19" s="25" t="str">
        <f t="shared" si="0"/>
        <v/>
      </c>
      <c r="G19" s="67" t="str">
        <f t="shared" si="1"/>
        <v/>
      </c>
      <c r="H19" s="74"/>
      <c r="I19" s="74"/>
      <c r="J19" s="25" t="str">
        <f t="shared" si="2"/>
        <v/>
      </c>
      <c r="K19" s="67" t="str">
        <f t="shared" si="3"/>
        <v/>
      </c>
      <c r="L19" s="74"/>
      <c r="M19" s="74"/>
      <c r="N19" s="25" t="str">
        <f t="shared" si="4"/>
        <v/>
      </c>
      <c r="O19" s="67" t="str">
        <f t="shared" si="5"/>
        <v/>
      </c>
      <c r="P19" s="67"/>
      <c r="Q19" s="78"/>
      <c r="R19" s="38"/>
      <c r="S19" s="34"/>
      <c r="T19" s="33"/>
      <c r="X19" s="48">
        <v>15</v>
      </c>
    </row>
    <row r="20" spans="1:24" x14ac:dyDescent="0.25">
      <c r="A20" s="29"/>
      <c r="B20" s="30"/>
      <c r="C20" s="31"/>
      <c r="D20" s="19"/>
      <c r="E20" s="37"/>
      <c r="F20" s="25" t="str">
        <f t="shared" si="0"/>
        <v/>
      </c>
      <c r="G20" s="67" t="str">
        <f t="shared" si="1"/>
        <v/>
      </c>
      <c r="H20" s="74"/>
      <c r="I20" s="74"/>
      <c r="J20" s="25" t="str">
        <f t="shared" si="2"/>
        <v/>
      </c>
      <c r="K20" s="67" t="str">
        <f t="shared" si="3"/>
        <v/>
      </c>
      <c r="L20" s="74"/>
      <c r="M20" s="74"/>
      <c r="N20" s="25" t="str">
        <f t="shared" si="4"/>
        <v/>
      </c>
      <c r="O20" s="67" t="str">
        <f t="shared" si="5"/>
        <v/>
      </c>
      <c r="P20" s="67"/>
      <c r="Q20" s="78"/>
      <c r="R20" s="38"/>
      <c r="S20" s="34"/>
      <c r="T20" s="33"/>
      <c r="X20" s="48">
        <v>16</v>
      </c>
    </row>
    <row r="21" spans="1:24" x14ac:dyDescent="0.25">
      <c r="A21" s="29"/>
      <c r="B21" s="30"/>
      <c r="C21" s="31"/>
      <c r="D21" s="19"/>
      <c r="E21" s="37"/>
      <c r="F21" s="25" t="str">
        <f t="shared" si="0"/>
        <v/>
      </c>
      <c r="G21" s="67" t="str">
        <f t="shared" si="1"/>
        <v/>
      </c>
      <c r="H21" s="74"/>
      <c r="I21" s="74"/>
      <c r="J21" s="25" t="str">
        <f t="shared" si="2"/>
        <v/>
      </c>
      <c r="K21" s="67" t="str">
        <f t="shared" si="3"/>
        <v/>
      </c>
      <c r="L21" s="74"/>
      <c r="M21" s="74"/>
      <c r="N21" s="25" t="str">
        <f t="shared" si="4"/>
        <v/>
      </c>
      <c r="O21" s="67" t="str">
        <f t="shared" si="5"/>
        <v/>
      </c>
      <c r="P21" s="67"/>
      <c r="Q21" s="78"/>
      <c r="R21" s="38"/>
      <c r="S21" s="34"/>
      <c r="T21" s="33"/>
      <c r="X21" s="48">
        <v>17</v>
      </c>
    </row>
    <row r="22" spans="1:24" x14ac:dyDescent="0.25">
      <c r="A22" s="29"/>
      <c r="B22" s="30"/>
      <c r="C22" s="31"/>
      <c r="D22" s="19"/>
      <c r="E22" s="37"/>
      <c r="F22" s="25" t="str">
        <f t="shared" si="0"/>
        <v/>
      </c>
      <c r="G22" s="67" t="str">
        <f t="shared" si="1"/>
        <v/>
      </c>
      <c r="H22" s="74"/>
      <c r="I22" s="74"/>
      <c r="J22" s="25" t="str">
        <f t="shared" si="2"/>
        <v/>
      </c>
      <c r="K22" s="67" t="str">
        <f t="shared" si="3"/>
        <v/>
      </c>
      <c r="L22" s="74"/>
      <c r="M22" s="74"/>
      <c r="N22" s="25" t="str">
        <f t="shared" si="4"/>
        <v/>
      </c>
      <c r="O22" s="67" t="str">
        <f t="shared" si="5"/>
        <v/>
      </c>
      <c r="P22" s="67"/>
      <c r="Q22" s="78"/>
      <c r="R22" s="38"/>
      <c r="S22" s="34"/>
      <c r="T22" s="33"/>
      <c r="X22" s="48">
        <v>18</v>
      </c>
    </row>
    <row r="23" spans="1:24" x14ac:dyDescent="0.25">
      <c r="A23" s="29"/>
      <c r="B23" s="36"/>
      <c r="C23" s="31"/>
      <c r="D23" s="19"/>
      <c r="E23" s="37"/>
      <c r="F23" s="25" t="str">
        <f t="shared" si="0"/>
        <v/>
      </c>
      <c r="G23" s="67" t="str">
        <f t="shared" si="1"/>
        <v/>
      </c>
      <c r="H23" s="74"/>
      <c r="I23" s="74"/>
      <c r="J23" s="25" t="str">
        <f t="shared" si="2"/>
        <v/>
      </c>
      <c r="K23" s="67" t="str">
        <f t="shared" si="3"/>
        <v/>
      </c>
      <c r="L23" s="74"/>
      <c r="M23" s="74"/>
      <c r="N23" s="25" t="str">
        <f t="shared" si="4"/>
        <v/>
      </c>
      <c r="O23" s="67" t="str">
        <f t="shared" si="5"/>
        <v/>
      </c>
      <c r="P23" s="67"/>
      <c r="Q23" s="78"/>
      <c r="R23" s="38"/>
      <c r="S23" s="34"/>
      <c r="T23" s="33"/>
      <c r="X23" s="48">
        <v>19</v>
      </c>
    </row>
    <row r="24" spans="1:24" x14ac:dyDescent="0.25">
      <c r="A24" s="29"/>
      <c r="B24" s="35"/>
      <c r="C24" s="31"/>
      <c r="D24" s="19"/>
      <c r="E24" s="37"/>
      <c r="F24" s="25" t="str">
        <f t="shared" si="0"/>
        <v/>
      </c>
      <c r="G24" s="67" t="str">
        <f t="shared" si="1"/>
        <v/>
      </c>
      <c r="H24" s="74"/>
      <c r="I24" s="74"/>
      <c r="J24" s="25" t="str">
        <f t="shared" si="2"/>
        <v/>
      </c>
      <c r="K24" s="67" t="str">
        <f t="shared" si="3"/>
        <v/>
      </c>
      <c r="L24" s="74"/>
      <c r="M24" s="74"/>
      <c r="N24" s="25" t="str">
        <f t="shared" si="4"/>
        <v/>
      </c>
      <c r="O24" s="67" t="str">
        <f t="shared" si="5"/>
        <v/>
      </c>
      <c r="P24" s="67"/>
      <c r="Q24" s="78"/>
      <c r="R24" s="38"/>
      <c r="S24" s="34"/>
      <c r="T24" s="33"/>
      <c r="X24" s="48">
        <v>20</v>
      </c>
    </row>
    <row r="25" spans="1:24" x14ac:dyDescent="0.25">
      <c r="A25" s="29"/>
      <c r="B25" s="35"/>
      <c r="C25" s="31"/>
      <c r="D25" s="19"/>
      <c r="E25" s="37"/>
      <c r="F25" s="25" t="str">
        <f t="shared" si="0"/>
        <v/>
      </c>
      <c r="G25" s="67" t="str">
        <f t="shared" si="1"/>
        <v/>
      </c>
      <c r="H25" s="74"/>
      <c r="I25" s="74"/>
      <c r="J25" s="25" t="str">
        <f t="shared" si="2"/>
        <v/>
      </c>
      <c r="K25" s="67" t="str">
        <f t="shared" si="3"/>
        <v/>
      </c>
      <c r="L25" s="74"/>
      <c r="M25" s="74"/>
      <c r="N25" s="25" t="str">
        <f t="shared" si="4"/>
        <v/>
      </c>
      <c r="O25" s="67" t="str">
        <f t="shared" si="5"/>
        <v/>
      </c>
      <c r="P25" s="67"/>
      <c r="Q25" s="78"/>
      <c r="R25" s="38"/>
      <c r="S25" s="34"/>
      <c r="T25" s="33"/>
      <c r="X25" s="48">
        <v>21</v>
      </c>
    </row>
    <row r="26" spans="1:24" x14ac:dyDescent="0.25">
      <c r="A26" s="29"/>
      <c r="B26" s="35"/>
      <c r="C26" s="31"/>
      <c r="D26" s="19"/>
      <c r="E26" s="37"/>
      <c r="F26" s="25" t="str">
        <f t="shared" si="0"/>
        <v/>
      </c>
      <c r="G26" s="67" t="str">
        <f t="shared" si="1"/>
        <v/>
      </c>
      <c r="H26" s="74"/>
      <c r="I26" s="74"/>
      <c r="J26" s="25" t="str">
        <f t="shared" si="2"/>
        <v/>
      </c>
      <c r="K26" s="67" t="str">
        <f t="shared" si="3"/>
        <v/>
      </c>
      <c r="L26" s="74"/>
      <c r="M26" s="74"/>
      <c r="N26" s="25" t="str">
        <f t="shared" si="4"/>
        <v/>
      </c>
      <c r="O26" s="67" t="str">
        <f t="shared" si="5"/>
        <v/>
      </c>
      <c r="P26" s="67"/>
      <c r="Q26" s="78"/>
      <c r="R26" s="38"/>
      <c r="S26" s="34"/>
      <c r="T26" s="33"/>
      <c r="X26" s="48">
        <v>22</v>
      </c>
    </row>
    <row r="27" spans="1:24" x14ac:dyDescent="0.25">
      <c r="A27" s="29"/>
      <c r="B27" s="30"/>
      <c r="C27" s="31"/>
      <c r="D27" s="19"/>
      <c r="E27" s="37"/>
      <c r="F27" s="25" t="str">
        <f t="shared" si="0"/>
        <v/>
      </c>
      <c r="G27" s="67" t="str">
        <f t="shared" si="1"/>
        <v/>
      </c>
      <c r="H27" s="74"/>
      <c r="I27" s="74"/>
      <c r="J27" s="25" t="str">
        <f t="shared" si="2"/>
        <v/>
      </c>
      <c r="K27" s="67" t="str">
        <f t="shared" si="3"/>
        <v/>
      </c>
      <c r="L27" s="74"/>
      <c r="M27" s="74"/>
      <c r="N27" s="25" t="str">
        <f t="shared" si="4"/>
        <v/>
      </c>
      <c r="O27" s="67" t="str">
        <f t="shared" si="5"/>
        <v/>
      </c>
      <c r="P27" s="67"/>
      <c r="Q27" s="78"/>
      <c r="R27" s="38"/>
      <c r="S27" s="34"/>
      <c r="T27" s="33"/>
      <c r="X27" s="48" t="s">
        <v>17</v>
      </c>
    </row>
    <row r="28" spans="1:24" x14ac:dyDescent="0.25">
      <c r="A28" s="29"/>
      <c r="B28" s="30"/>
      <c r="C28" s="31"/>
      <c r="D28" s="19"/>
      <c r="E28" s="37"/>
      <c r="F28" s="25" t="str">
        <f t="shared" si="0"/>
        <v/>
      </c>
      <c r="G28" s="67" t="str">
        <f t="shared" si="1"/>
        <v/>
      </c>
      <c r="H28" s="74"/>
      <c r="I28" s="74"/>
      <c r="J28" s="25" t="str">
        <f t="shared" si="2"/>
        <v/>
      </c>
      <c r="K28" s="67" t="str">
        <f t="shared" si="3"/>
        <v/>
      </c>
      <c r="L28" s="74"/>
      <c r="M28" s="74"/>
      <c r="N28" s="25" t="str">
        <f t="shared" si="4"/>
        <v/>
      </c>
      <c r="O28" s="67" t="str">
        <f t="shared" si="5"/>
        <v/>
      </c>
      <c r="P28" s="67"/>
      <c r="Q28" s="78"/>
      <c r="R28" s="38"/>
      <c r="S28" s="34"/>
      <c r="T28" s="33"/>
      <c r="X28" s="48">
        <v>1.5</v>
      </c>
    </row>
    <row r="29" spans="1:24" x14ac:dyDescent="0.25">
      <c r="A29" s="29"/>
      <c r="B29" s="30"/>
      <c r="C29" s="31"/>
      <c r="D29" s="19"/>
      <c r="E29" s="37"/>
      <c r="F29" s="25" t="str">
        <f t="shared" si="0"/>
        <v/>
      </c>
      <c r="G29" s="67" t="str">
        <f t="shared" si="1"/>
        <v/>
      </c>
      <c r="H29" s="74"/>
      <c r="I29" s="74"/>
      <c r="J29" s="25" t="str">
        <f t="shared" si="2"/>
        <v/>
      </c>
      <c r="K29" s="67" t="str">
        <f t="shared" si="3"/>
        <v/>
      </c>
      <c r="L29" s="74"/>
      <c r="M29" s="74"/>
      <c r="N29" s="25" t="str">
        <f t="shared" si="4"/>
        <v/>
      </c>
      <c r="O29" s="67" t="str">
        <f t="shared" si="5"/>
        <v/>
      </c>
      <c r="P29" s="67"/>
      <c r="Q29" s="78"/>
      <c r="R29" s="38"/>
      <c r="S29" s="34"/>
      <c r="T29" s="33"/>
      <c r="X29" s="48">
        <v>2.5</v>
      </c>
    </row>
    <row r="30" spans="1:24" x14ac:dyDescent="0.25">
      <c r="A30" s="29"/>
      <c r="B30" s="30"/>
      <c r="C30" s="31"/>
      <c r="D30" s="19"/>
      <c r="E30" s="37"/>
      <c r="F30" s="25" t="str">
        <f t="shared" si="0"/>
        <v/>
      </c>
      <c r="G30" s="67" t="str">
        <f t="shared" si="1"/>
        <v/>
      </c>
      <c r="H30" s="74"/>
      <c r="I30" s="74"/>
      <c r="J30" s="25" t="str">
        <f t="shared" si="2"/>
        <v/>
      </c>
      <c r="K30" s="67" t="str">
        <f t="shared" si="3"/>
        <v/>
      </c>
      <c r="L30" s="74"/>
      <c r="M30" s="74"/>
      <c r="N30" s="25" t="str">
        <f t="shared" si="4"/>
        <v/>
      </c>
      <c r="O30" s="67" t="str">
        <f t="shared" si="5"/>
        <v/>
      </c>
      <c r="P30" s="67"/>
      <c r="Q30" s="78"/>
      <c r="R30" s="38"/>
      <c r="S30" s="34"/>
      <c r="T30" s="33"/>
      <c r="X30" s="48">
        <v>3.5</v>
      </c>
    </row>
    <row r="31" spans="1:24" x14ac:dyDescent="0.25">
      <c r="A31" s="29"/>
      <c r="B31" s="30"/>
      <c r="C31" s="31"/>
      <c r="D31" s="19"/>
      <c r="E31" s="37"/>
      <c r="F31" s="25" t="str">
        <f t="shared" si="0"/>
        <v/>
      </c>
      <c r="G31" s="67" t="str">
        <f t="shared" si="1"/>
        <v/>
      </c>
      <c r="H31" s="74"/>
      <c r="I31" s="74"/>
      <c r="J31" s="25" t="str">
        <f t="shared" si="2"/>
        <v/>
      </c>
      <c r="K31" s="67" t="str">
        <f t="shared" si="3"/>
        <v/>
      </c>
      <c r="L31" s="74"/>
      <c r="M31" s="74"/>
      <c r="N31" s="25" t="str">
        <f t="shared" si="4"/>
        <v/>
      </c>
      <c r="O31" s="67" t="str">
        <f t="shared" si="5"/>
        <v/>
      </c>
      <c r="P31" s="67"/>
      <c r="Q31" s="78"/>
      <c r="R31" s="38"/>
      <c r="S31" s="34"/>
      <c r="T31" s="33"/>
      <c r="X31" s="48">
        <v>4.5</v>
      </c>
    </row>
    <row r="32" spans="1:24" x14ac:dyDescent="0.25">
      <c r="A32" s="29"/>
      <c r="B32" s="30"/>
      <c r="C32" s="31"/>
      <c r="D32" s="19"/>
      <c r="E32" s="37"/>
      <c r="F32" s="25" t="str">
        <f t="shared" si="0"/>
        <v/>
      </c>
      <c r="G32" s="67" t="str">
        <f t="shared" si="1"/>
        <v/>
      </c>
      <c r="H32" s="74"/>
      <c r="I32" s="74"/>
      <c r="J32" s="25" t="str">
        <f t="shared" si="2"/>
        <v/>
      </c>
      <c r="K32" s="67" t="str">
        <f t="shared" si="3"/>
        <v/>
      </c>
      <c r="L32" s="74"/>
      <c r="M32" s="74"/>
      <c r="N32" s="25" t="str">
        <f t="shared" si="4"/>
        <v/>
      </c>
      <c r="O32" s="67" t="str">
        <f t="shared" si="5"/>
        <v/>
      </c>
      <c r="P32" s="67"/>
      <c r="Q32" s="78"/>
      <c r="R32" s="38"/>
      <c r="S32" s="34"/>
      <c r="T32" s="33"/>
      <c r="X32" s="48">
        <v>5.5</v>
      </c>
    </row>
    <row r="33" spans="1:24" x14ac:dyDescent="0.25">
      <c r="A33" s="29"/>
      <c r="B33" s="30"/>
      <c r="C33" s="31"/>
      <c r="D33" s="19"/>
      <c r="E33" s="37"/>
      <c r="F33" s="25" t="str">
        <f t="shared" si="0"/>
        <v/>
      </c>
      <c r="G33" s="67" t="str">
        <f t="shared" si="1"/>
        <v/>
      </c>
      <c r="H33" s="74"/>
      <c r="I33" s="74"/>
      <c r="J33" s="25" t="str">
        <f t="shared" si="2"/>
        <v/>
      </c>
      <c r="K33" s="67" t="str">
        <f t="shared" si="3"/>
        <v/>
      </c>
      <c r="L33" s="74"/>
      <c r="M33" s="74"/>
      <c r="N33" s="25" t="str">
        <f t="shared" si="4"/>
        <v/>
      </c>
      <c r="O33" s="67" t="str">
        <f t="shared" si="5"/>
        <v/>
      </c>
      <c r="P33" s="67"/>
      <c r="Q33" s="78"/>
      <c r="R33" s="38"/>
      <c r="S33" s="34"/>
      <c r="T33" s="33"/>
      <c r="X33" s="48">
        <v>6.5</v>
      </c>
    </row>
    <row r="34" spans="1:24" x14ac:dyDescent="0.25">
      <c r="A34" s="29"/>
      <c r="B34" s="30"/>
      <c r="C34" s="31"/>
      <c r="D34" s="19"/>
      <c r="E34" s="37"/>
      <c r="F34" s="25" t="str">
        <f t="shared" si="0"/>
        <v/>
      </c>
      <c r="G34" s="67" t="str">
        <f t="shared" si="1"/>
        <v/>
      </c>
      <c r="H34" s="74"/>
      <c r="I34" s="74"/>
      <c r="J34" s="25" t="str">
        <f t="shared" si="2"/>
        <v/>
      </c>
      <c r="K34" s="67" t="str">
        <f t="shared" si="3"/>
        <v/>
      </c>
      <c r="L34" s="74"/>
      <c r="M34" s="74"/>
      <c r="N34" s="25" t="str">
        <f t="shared" si="4"/>
        <v/>
      </c>
      <c r="O34" s="67" t="str">
        <f t="shared" si="5"/>
        <v/>
      </c>
      <c r="P34" s="67"/>
      <c r="Q34" s="78"/>
      <c r="R34" s="38"/>
      <c r="S34" s="34"/>
      <c r="T34" s="33"/>
      <c r="X34" s="48">
        <v>7.5</v>
      </c>
    </row>
    <row r="35" spans="1:24" x14ac:dyDescent="0.25">
      <c r="A35" s="29"/>
      <c r="B35" s="30"/>
      <c r="C35" s="31"/>
      <c r="D35" s="19"/>
      <c r="E35" s="37"/>
      <c r="F35" s="25" t="str">
        <f t="shared" si="0"/>
        <v/>
      </c>
      <c r="G35" s="67" t="str">
        <f t="shared" si="1"/>
        <v/>
      </c>
      <c r="H35" s="74"/>
      <c r="I35" s="74"/>
      <c r="J35" s="25" t="str">
        <f t="shared" si="2"/>
        <v/>
      </c>
      <c r="K35" s="67" t="str">
        <f t="shared" si="3"/>
        <v/>
      </c>
      <c r="L35" s="74"/>
      <c r="M35" s="74"/>
      <c r="N35" s="25" t="str">
        <f t="shared" si="4"/>
        <v/>
      </c>
      <c r="O35" s="67" t="str">
        <f t="shared" si="5"/>
        <v/>
      </c>
      <c r="P35" s="67"/>
      <c r="Q35" s="78"/>
      <c r="R35" s="38"/>
      <c r="S35" s="34"/>
      <c r="T35" s="33"/>
      <c r="X35" s="48">
        <v>8.5</v>
      </c>
    </row>
    <row r="36" spans="1:24" x14ac:dyDescent="0.25">
      <c r="A36" s="29"/>
      <c r="B36" s="36"/>
      <c r="C36" s="31"/>
      <c r="D36" s="19"/>
      <c r="E36" s="37"/>
      <c r="F36" s="25" t="str">
        <f t="shared" si="0"/>
        <v/>
      </c>
      <c r="G36" s="67" t="str">
        <f t="shared" si="1"/>
        <v/>
      </c>
      <c r="H36" s="74"/>
      <c r="I36" s="74"/>
      <c r="J36" s="25" t="str">
        <f t="shared" si="2"/>
        <v/>
      </c>
      <c r="K36" s="67" t="str">
        <f t="shared" si="3"/>
        <v/>
      </c>
      <c r="L36" s="74"/>
      <c r="M36" s="74"/>
      <c r="N36" s="25" t="str">
        <f t="shared" si="4"/>
        <v/>
      </c>
      <c r="O36" s="67" t="str">
        <f t="shared" si="5"/>
        <v/>
      </c>
      <c r="P36" s="67"/>
      <c r="Q36" s="78"/>
      <c r="R36" s="38"/>
      <c r="S36" s="34"/>
      <c r="T36" s="33"/>
      <c r="X36" s="48">
        <v>9.5</v>
      </c>
    </row>
    <row r="37" spans="1:24" x14ac:dyDescent="0.25">
      <c r="A37" s="29"/>
      <c r="B37" s="35"/>
      <c r="C37" s="31"/>
      <c r="D37" s="19"/>
      <c r="E37" s="37"/>
      <c r="F37" s="25" t="str">
        <f t="shared" si="0"/>
        <v/>
      </c>
      <c r="G37" s="67" t="str">
        <f t="shared" si="1"/>
        <v/>
      </c>
      <c r="H37" s="74"/>
      <c r="I37" s="74"/>
      <c r="J37" s="25" t="str">
        <f t="shared" si="2"/>
        <v/>
      </c>
      <c r="K37" s="67" t="str">
        <f t="shared" si="3"/>
        <v/>
      </c>
      <c r="L37" s="74"/>
      <c r="M37" s="74"/>
      <c r="N37" s="25" t="str">
        <f t="shared" si="4"/>
        <v/>
      </c>
      <c r="O37" s="67" t="str">
        <f t="shared" si="5"/>
        <v/>
      </c>
      <c r="P37" s="67"/>
      <c r="Q37" s="78"/>
      <c r="R37" s="38"/>
      <c r="S37" s="34"/>
      <c r="T37" s="33"/>
      <c r="X37" s="48">
        <v>10.5</v>
      </c>
    </row>
    <row r="38" spans="1:24" x14ac:dyDescent="0.25">
      <c r="A38" s="29"/>
      <c r="B38" s="35"/>
      <c r="C38" s="31"/>
      <c r="D38" s="19"/>
      <c r="E38" s="37"/>
      <c r="F38" s="25" t="str">
        <f t="shared" si="0"/>
        <v/>
      </c>
      <c r="G38" s="67" t="str">
        <f t="shared" si="1"/>
        <v/>
      </c>
      <c r="H38" s="74"/>
      <c r="I38" s="74"/>
      <c r="J38" s="25" t="str">
        <f t="shared" si="2"/>
        <v/>
      </c>
      <c r="K38" s="67" t="str">
        <f t="shared" si="3"/>
        <v/>
      </c>
      <c r="L38" s="74"/>
      <c r="M38" s="74"/>
      <c r="N38" s="25" t="str">
        <f t="shared" si="4"/>
        <v/>
      </c>
      <c r="O38" s="67" t="str">
        <f t="shared" si="5"/>
        <v/>
      </c>
      <c r="P38" s="67"/>
      <c r="Q38" s="78"/>
      <c r="R38" s="38"/>
      <c r="S38" s="34"/>
      <c r="T38" s="33"/>
      <c r="X38" s="48">
        <v>11.5</v>
      </c>
    </row>
    <row r="39" spans="1:24" x14ac:dyDescent="0.25">
      <c r="A39" s="29"/>
      <c r="B39" s="35"/>
      <c r="C39" s="31"/>
      <c r="D39" s="19"/>
      <c r="E39" s="37"/>
      <c r="F39" s="25" t="str">
        <f t="shared" si="0"/>
        <v/>
      </c>
      <c r="G39" s="67" t="str">
        <f t="shared" si="1"/>
        <v/>
      </c>
      <c r="H39" s="74"/>
      <c r="I39" s="74"/>
      <c r="J39" s="25" t="str">
        <f t="shared" si="2"/>
        <v/>
      </c>
      <c r="K39" s="67" t="str">
        <f t="shared" si="3"/>
        <v/>
      </c>
      <c r="L39" s="74"/>
      <c r="M39" s="74"/>
      <c r="N39" s="25" t="str">
        <f t="shared" si="4"/>
        <v/>
      </c>
      <c r="O39" s="67" t="str">
        <f t="shared" si="5"/>
        <v/>
      </c>
      <c r="P39" s="67"/>
      <c r="Q39" s="78"/>
      <c r="R39" s="38"/>
      <c r="S39" s="34"/>
      <c r="T39" s="33"/>
      <c r="X39" s="48">
        <v>12.5</v>
      </c>
    </row>
    <row r="40" spans="1:24" x14ac:dyDescent="0.25">
      <c r="A40" s="29"/>
      <c r="B40" s="30"/>
      <c r="C40" s="31"/>
      <c r="D40" s="19"/>
      <c r="E40" s="37"/>
      <c r="F40" s="25" t="str">
        <f t="shared" si="0"/>
        <v/>
      </c>
      <c r="G40" s="67" t="str">
        <f t="shared" si="1"/>
        <v/>
      </c>
      <c r="H40" s="74"/>
      <c r="I40" s="74"/>
      <c r="J40" s="25" t="str">
        <f t="shared" si="2"/>
        <v/>
      </c>
      <c r="K40" s="67" t="str">
        <f t="shared" si="3"/>
        <v/>
      </c>
      <c r="L40" s="74"/>
      <c r="M40" s="74"/>
      <c r="N40" s="25" t="str">
        <f t="shared" si="4"/>
        <v/>
      </c>
      <c r="O40" s="67" t="str">
        <f t="shared" si="5"/>
        <v/>
      </c>
      <c r="P40" s="67"/>
      <c r="Q40" s="78"/>
      <c r="R40" s="38"/>
      <c r="S40" s="34"/>
      <c r="T40" s="33"/>
      <c r="X40" s="48">
        <v>13.5</v>
      </c>
    </row>
    <row r="41" spans="1:24" x14ac:dyDescent="0.25">
      <c r="A41" s="29"/>
      <c r="B41" s="30"/>
      <c r="C41" s="31"/>
      <c r="D41" s="19"/>
      <c r="E41" s="37"/>
      <c r="F41" s="25" t="str">
        <f t="shared" si="0"/>
        <v/>
      </c>
      <c r="G41" s="67" t="str">
        <f t="shared" si="1"/>
        <v/>
      </c>
      <c r="H41" s="74"/>
      <c r="I41" s="74"/>
      <c r="J41" s="25" t="str">
        <f t="shared" si="2"/>
        <v/>
      </c>
      <c r="K41" s="67" t="str">
        <f t="shared" si="3"/>
        <v/>
      </c>
      <c r="L41" s="74"/>
      <c r="M41" s="74"/>
      <c r="N41" s="25" t="str">
        <f t="shared" si="4"/>
        <v/>
      </c>
      <c r="O41" s="67" t="str">
        <f t="shared" si="5"/>
        <v/>
      </c>
      <c r="P41" s="67"/>
      <c r="Q41" s="78"/>
      <c r="R41" s="38"/>
      <c r="S41" s="34"/>
      <c r="T41" s="33"/>
      <c r="X41" s="48">
        <v>14.5</v>
      </c>
    </row>
    <row r="42" spans="1:24" x14ac:dyDescent="0.25">
      <c r="A42" s="29"/>
      <c r="B42" s="30"/>
      <c r="C42" s="31"/>
      <c r="D42" s="19"/>
      <c r="E42" s="37"/>
      <c r="F42" s="25" t="str">
        <f t="shared" si="0"/>
        <v/>
      </c>
      <c r="G42" s="67" t="str">
        <f t="shared" si="1"/>
        <v/>
      </c>
      <c r="H42" s="74"/>
      <c r="I42" s="74"/>
      <c r="J42" s="25" t="str">
        <f t="shared" si="2"/>
        <v/>
      </c>
      <c r="K42" s="67" t="str">
        <f t="shared" si="3"/>
        <v/>
      </c>
      <c r="L42" s="74"/>
      <c r="M42" s="74"/>
      <c r="N42" s="25" t="str">
        <f t="shared" si="4"/>
        <v/>
      </c>
      <c r="O42" s="67" t="str">
        <f t="shared" si="5"/>
        <v/>
      </c>
      <c r="P42" s="67"/>
      <c r="Q42" s="78"/>
      <c r="R42" s="38"/>
      <c r="S42" s="34"/>
      <c r="T42" s="33"/>
      <c r="X42" s="48">
        <v>15.5</v>
      </c>
    </row>
    <row r="43" spans="1:24" x14ac:dyDescent="0.25">
      <c r="A43" s="29"/>
      <c r="B43" s="30"/>
      <c r="C43" s="31"/>
      <c r="D43" s="19"/>
      <c r="E43" s="37"/>
      <c r="F43" s="25" t="str">
        <f t="shared" si="0"/>
        <v/>
      </c>
      <c r="G43" s="67" t="str">
        <f t="shared" si="1"/>
        <v/>
      </c>
      <c r="H43" s="74"/>
      <c r="I43" s="74"/>
      <c r="J43" s="25" t="str">
        <f t="shared" si="2"/>
        <v/>
      </c>
      <c r="K43" s="67" t="str">
        <f t="shared" si="3"/>
        <v/>
      </c>
      <c r="L43" s="74"/>
      <c r="M43" s="74"/>
      <c r="N43" s="25" t="str">
        <f t="shared" si="4"/>
        <v/>
      </c>
      <c r="O43" s="67" t="str">
        <f t="shared" si="5"/>
        <v/>
      </c>
      <c r="P43" s="67"/>
      <c r="Q43" s="78"/>
      <c r="R43" s="38"/>
      <c r="S43" s="34"/>
      <c r="T43" s="33"/>
      <c r="X43" s="48">
        <v>16.5</v>
      </c>
    </row>
    <row r="44" spans="1:24" x14ac:dyDescent="0.25">
      <c r="A44" s="29"/>
      <c r="B44" s="30"/>
      <c r="C44" s="31"/>
      <c r="D44" s="19"/>
      <c r="E44" s="37"/>
      <c r="F44" s="25" t="str">
        <f t="shared" si="0"/>
        <v/>
      </c>
      <c r="G44" s="67" t="str">
        <f t="shared" si="1"/>
        <v/>
      </c>
      <c r="H44" s="74"/>
      <c r="I44" s="74"/>
      <c r="J44" s="25" t="str">
        <f t="shared" si="2"/>
        <v/>
      </c>
      <c r="K44" s="67" t="str">
        <f t="shared" si="3"/>
        <v/>
      </c>
      <c r="L44" s="74"/>
      <c r="M44" s="74"/>
      <c r="N44" s="25" t="str">
        <f t="shared" si="4"/>
        <v/>
      </c>
      <c r="O44" s="67" t="str">
        <f t="shared" si="5"/>
        <v/>
      </c>
      <c r="P44" s="67"/>
      <c r="Q44" s="78"/>
      <c r="R44" s="38"/>
      <c r="S44" s="34"/>
      <c r="T44" s="33"/>
      <c r="X44" s="48">
        <v>17.5</v>
      </c>
    </row>
    <row r="45" spans="1:24" x14ac:dyDescent="0.25">
      <c r="A45" s="29"/>
      <c r="B45" s="30"/>
      <c r="C45" s="31"/>
      <c r="D45" s="19"/>
      <c r="E45" s="37"/>
      <c r="F45" s="25" t="str">
        <f t="shared" si="0"/>
        <v/>
      </c>
      <c r="G45" s="67" t="str">
        <f t="shared" si="1"/>
        <v/>
      </c>
      <c r="H45" s="74"/>
      <c r="I45" s="74"/>
      <c r="J45" s="25" t="str">
        <f t="shared" si="2"/>
        <v/>
      </c>
      <c r="K45" s="67" t="str">
        <f t="shared" si="3"/>
        <v/>
      </c>
      <c r="L45" s="74"/>
      <c r="M45" s="74"/>
      <c r="N45" s="25" t="str">
        <f t="shared" si="4"/>
        <v/>
      </c>
      <c r="O45" s="67" t="str">
        <f t="shared" si="5"/>
        <v/>
      </c>
      <c r="P45" s="67"/>
      <c r="Q45" s="78"/>
      <c r="R45" s="38"/>
      <c r="S45" s="34"/>
      <c r="T45" s="33"/>
      <c r="X45" s="48">
        <v>18.5</v>
      </c>
    </row>
    <row r="46" spans="1:24" x14ac:dyDescent="0.25">
      <c r="A46" s="29"/>
      <c r="B46" s="30"/>
      <c r="C46" s="31"/>
      <c r="D46" s="19"/>
      <c r="E46" s="37"/>
      <c r="F46" s="25" t="str">
        <f t="shared" si="0"/>
        <v/>
      </c>
      <c r="G46" s="67" t="str">
        <f t="shared" si="1"/>
        <v/>
      </c>
      <c r="H46" s="74"/>
      <c r="I46" s="74"/>
      <c r="J46" s="25" t="str">
        <f t="shared" si="2"/>
        <v/>
      </c>
      <c r="K46" s="67" t="str">
        <f t="shared" si="3"/>
        <v/>
      </c>
      <c r="L46" s="74"/>
      <c r="M46" s="74"/>
      <c r="N46" s="25" t="str">
        <f t="shared" si="4"/>
        <v/>
      </c>
      <c r="O46" s="67" t="str">
        <f t="shared" si="5"/>
        <v/>
      </c>
      <c r="P46" s="67"/>
      <c r="Q46" s="78"/>
      <c r="R46" s="38"/>
      <c r="S46" s="34"/>
      <c r="T46" s="33"/>
      <c r="X46" s="48">
        <v>19.5</v>
      </c>
    </row>
    <row r="47" spans="1:24" x14ac:dyDescent="0.25">
      <c r="A47" s="29"/>
      <c r="B47" s="30"/>
      <c r="C47" s="31"/>
      <c r="D47" s="19"/>
      <c r="E47" s="37"/>
      <c r="F47" s="25" t="str">
        <f t="shared" si="0"/>
        <v/>
      </c>
      <c r="G47" s="67" t="str">
        <f t="shared" si="1"/>
        <v/>
      </c>
      <c r="H47" s="74"/>
      <c r="I47" s="74"/>
      <c r="J47" s="25" t="str">
        <f t="shared" si="2"/>
        <v/>
      </c>
      <c r="K47" s="67" t="str">
        <f t="shared" si="3"/>
        <v/>
      </c>
      <c r="L47" s="74"/>
      <c r="M47" s="74"/>
      <c r="N47" s="25" t="str">
        <f t="shared" si="4"/>
        <v/>
      </c>
      <c r="O47" s="67" t="str">
        <f t="shared" si="5"/>
        <v/>
      </c>
      <c r="P47" s="67"/>
      <c r="Q47" s="78"/>
      <c r="R47" s="38"/>
      <c r="S47" s="34"/>
      <c r="T47" s="33"/>
      <c r="X47" s="48">
        <v>20.5</v>
      </c>
    </row>
    <row r="48" spans="1:24" x14ac:dyDescent="0.25">
      <c r="A48" s="29"/>
      <c r="B48" s="30"/>
      <c r="C48" s="31"/>
      <c r="D48" s="19"/>
      <c r="E48" s="37"/>
      <c r="F48" s="25" t="str">
        <f t="shared" si="0"/>
        <v/>
      </c>
      <c r="G48" s="67" t="str">
        <f t="shared" si="1"/>
        <v/>
      </c>
      <c r="H48" s="74"/>
      <c r="I48" s="74"/>
      <c r="J48" s="25" t="str">
        <f t="shared" si="2"/>
        <v/>
      </c>
      <c r="K48" s="67" t="str">
        <f t="shared" si="3"/>
        <v/>
      </c>
      <c r="L48" s="74"/>
      <c r="M48" s="74"/>
      <c r="N48" s="25" t="str">
        <f t="shared" si="4"/>
        <v/>
      </c>
      <c r="O48" s="67" t="str">
        <f t="shared" si="5"/>
        <v/>
      </c>
      <c r="P48" s="67"/>
      <c r="Q48" s="78"/>
      <c r="R48" s="38"/>
      <c r="S48" s="34"/>
      <c r="T48" s="33"/>
      <c r="X48" s="48">
        <v>21.5</v>
      </c>
    </row>
    <row r="49" spans="1:20" x14ac:dyDescent="0.25">
      <c r="A49" s="29"/>
      <c r="B49" s="36"/>
      <c r="C49" s="31"/>
      <c r="D49" s="19"/>
      <c r="E49" s="37"/>
      <c r="F49" s="25" t="str">
        <f t="shared" si="0"/>
        <v/>
      </c>
      <c r="G49" s="67" t="str">
        <f t="shared" si="1"/>
        <v/>
      </c>
      <c r="H49" s="74"/>
      <c r="I49" s="74"/>
      <c r="J49" s="25" t="str">
        <f t="shared" si="2"/>
        <v/>
      </c>
      <c r="K49" s="67" t="str">
        <f t="shared" si="3"/>
        <v/>
      </c>
      <c r="L49" s="74"/>
      <c r="M49" s="74"/>
      <c r="N49" s="25" t="str">
        <f t="shared" si="4"/>
        <v/>
      </c>
      <c r="O49" s="67" t="str">
        <f t="shared" si="5"/>
        <v/>
      </c>
      <c r="P49" s="67"/>
      <c r="Q49" s="78"/>
      <c r="R49" s="38"/>
      <c r="S49" s="34"/>
      <c r="T49" s="33"/>
    </row>
    <row r="50" spans="1:20" x14ac:dyDescent="0.25">
      <c r="A50" s="29"/>
      <c r="B50" s="35"/>
      <c r="C50" s="31"/>
      <c r="D50" s="19"/>
      <c r="E50" s="37"/>
      <c r="F50" s="25" t="str">
        <f t="shared" si="0"/>
        <v/>
      </c>
      <c r="G50" s="67" t="str">
        <f t="shared" si="1"/>
        <v/>
      </c>
      <c r="H50" s="74"/>
      <c r="I50" s="74"/>
      <c r="J50" s="25" t="str">
        <f t="shared" si="2"/>
        <v/>
      </c>
      <c r="K50" s="67" t="str">
        <f t="shared" si="3"/>
        <v/>
      </c>
      <c r="L50" s="74"/>
      <c r="M50" s="74"/>
      <c r="N50" s="25" t="str">
        <f t="shared" si="4"/>
        <v/>
      </c>
      <c r="O50" s="67" t="str">
        <f t="shared" si="5"/>
        <v/>
      </c>
      <c r="P50" s="67"/>
      <c r="Q50" s="78"/>
      <c r="R50" s="38"/>
      <c r="S50" s="34"/>
      <c r="T50" s="33"/>
    </row>
    <row r="51" spans="1:20" x14ac:dyDescent="0.25">
      <c r="A51" s="29"/>
      <c r="B51" s="35"/>
      <c r="C51" s="31"/>
      <c r="D51" s="19"/>
      <c r="E51" s="37"/>
      <c r="F51" s="25" t="str">
        <f t="shared" si="0"/>
        <v/>
      </c>
      <c r="G51" s="67" t="str">
        <f t="shared" si="1"/>
        <v/>
      </c>
      <c r="H51" s="74"/>
      <c r="I51" s="74"/>
      <c r="J51" s="25" t="str">
        <f t="shared" si="2"/>
        <v/>
      </c>
      <c r="K51" s="67" t="str">
        <f t="shared" si="3"/>
        <v/>
      </c>
      <c r="L51" s="74"/>
      <c r="M51" s="74"/>
      <c r="N51" s="25" t="str">
        <f t="shared" si="4"/>
        <v/>
      </c>
      <c r="O51" s="67" t="str">
        <f t="shared" si="5"/>
        <v/>
      </c>
      <c r="P51" s="67"/>
      <c r="Q51" s="78"/>
      <c r="R51" s="38"/>
      <c r="S51" s="34"/>
      <c r="T51" s="33"/>
    </row>
    <row r="52" spans="1:20" x14ac:dyDescent="0.25">
      <c r="A52" s="29"/>
      <c r="B52" s="35"/>
      <c r="C52" s="31"/>
      <c r="D52" s="19"/>
      <c r="E52" s="37"/>
      <c r="F52" s="25" t="str">
        <f t="shared" si="0"/>
        <v/>
      </c>
      <c r="G52" s="67" t="str">
        <f t="shared" si="1"/>
        <v/>
      </c>
      <c r="H52" s="74"/>
      <c r="I52" s="74"/>
      <c r="J52" s="25" t="str">
        <f t="shared" si="2"/>
        <v/>
      </c>
      <c r="K52" s="67" t="str">
        <f t="shared" si="3"/>
        <v/>
      </c>
      <c r="L52" s="74"/>
      <c r="M52" s="74"/>
      <c r="N52" s="25" t="str">
        <f t="shared" si="4"/>
        <v/>
      </c>
      <c r="O52" s="67" t="str">
        <f t="shared" si="5"/>
        <v/>
      </c>
      <c r="P52" s="67"/>
      <c r="Q52" s="78"/>
      <c r="R52" s="38"/>
      <c r="S52" s="34"/>
      <c r="T52" s="33"/>
    </row>
    <row r="53" spans="1:20" x14ac:dyDescent="0.25">
      <c r="A53" s="29"/>
      <c r="B53" s="30"/>
      <c r="C53" s="31"/>
      <c r="D53" s="19"/>
      <c r="E53" s="37"/>
      <c r="F53" s="25" t="str">
        <f t="shared" si="0"/>
        <v/>
      </c>
      <c r="G53" s="67" t="str">
        <f t="shared" si="1"/>
        <v/>
      </c>
      <c r="H53" s="74"/>
      <c r="I53" s="74"/>
      <c r="J53" s="25" t="str">
        <f t="shared" si="2"/>
        <v/>
      </c>
      <c r="K53" s="67" t="str">
        <f t="shared" si="3"/>
        <v/>
      </c>
      <c r="L53" s="74"/>
      <c r="M53" s="74"/>
      <c r="N53" s="25" t="str">
        <f t="shared" si="4"/>
        <v/>
      </c>
      <c r="O53" s="67" t="str">
        <f t="shared" si="5"/>
        <v/>
      </c>
      <c r="P53" s="67"/>
      <c r="Q53" s="78"/>
      <c r="R53" s="38"/>
      <c r="S53" s="34"/>
      <c r="T53" s="33"/>
    </row>
    <row r="54" spans="1:20" x14ac:dyDescent="0.25">
      <c r="A54" s="29"/>
      <c r="B54" s="30"/>
      <c r="C54" s="31"/>
      <c r="D54" s="19"/>
      <c r="E54" s="37"/>
      <c r="F54" s="25" t="str">
        <f t="shared" si="0"/>
        <v/>
      </c>
      <c r="G54" s="67" t="str">
        <f t="shared" si="1"/>
        <v/>
      </c>
      <c r="H54" s="74"/>
      <c r="I54" s="74"/>
      <c r="J54" s="25" t="str">
        <f t="shared" si="2"/>
        <v/>
      </c>
      <c r="K54" s="67" t="str">
        <f t="shared" si="3"/>
        <v/>
      </c>
      <c r="L54" s="74"/>
      <c r="M54" s="74"/>
      <c r="N54" s="25" t="str">
        <f t="shared" si="4"/>
        <v/>
      </c>
      <c r="O54" s="67" t="str">
        <f t="shared" si="5"/>
        <v/>
      </c>
      <c r="P54" s="67"/>
      <c r="Q54" s="78"/>
      <c r="R54" s="38"/>
      <c r="S54" s="34"/>
      <c r="T54" s="33"/>
    </row>
    <row r="55" spans="1:20" x14ac:dyDescent="0.25">
      <c r="A55" s="29"/>
      <c r="B55" s="30"/>
      <c r="C55" s="31"/>
      <c r="D55" s="19"/>
      <c r="E55" s="37"/>
      <c r="F55" s="25" t="str">
        <f t="shared" si="0"/>
        <v/>
      </c>
      <c r="G55" s="67" t="str">
        <f t="shared" si="1"/>
        <v/>
      </c>
      <c r="H55" s="74"/>
      <c r="I55" s="74"/>
      <c r="J55" s="25" t="str">
        <f t="shared" si="2"/>
        <v/>
      </c>
      <c r="K55" s="67" t="str">
        <f t="shared" si="3"/>
        <v/>
      </c>
      <c r="L55" s="74"/>
      <c r="M55" s="74"/>
      <c r="N55" s="25" t="str">
        <f t="shared" si="4"/>
        <v/>
      </c>
      <c r="O55" s="67" t="str">
        <f t="shared" si="5"/>
        <v/>
      </c>
      <c r="P55" s="67"/>
      <c r="Q55" s="78"/>
      <c r="R55" s="38"/>
      <c r="S55" s="34"/>
      <c r="T55" s="33"/>
    </row>
    <row r="56" spans="1:20" x14ac:dyDescent="0.25">
      <c r="A56" s="29"/>
      <c r="B56" s="30"/>
      <c r="C56" s="31"/>
      <c r="D56" s="19"/>
      <c r="E56" s="37"/>
      <c r="F56" s="25" t="str">
        <f t="shared" si="0"/>
        <v/>
      </c>
      <c r="G56" s="67" t="str">
        <f t="shared" si="1"/>
        <v/>
      </c>
      <c r="H56" s="74"/>
      <c r="I56" s="74"/>
      <c r="J56" s="25" t="str">
        <f t="shared" si="2"/>
        <v/>
      </c>
      <c r="K56" s="67" t="str">
        <f t="shared" si="3"/>
        <v/>
      </c>
      <c r="L56" s="74"/>
      <c r="M56" s="74"/>
      <c r="N56" s="25" t="str">
        <f t="shared" si="4"/>
        <v/>
      </c>
      <c r="O56" s="67" t="str">
        <f t="shared" si="5"/>
        <v/>
      </c>
      <c r="P56" s="67"/>
      <c r="Q56" s="78"/>
      <c r="R56" s="38"/>
      <c r="S56" s="34"/>
      <c r="T56" s="33"/>
    </row>
    <row r="57" spans="1:20" x14ac:dyDescent="0.25">
      <c r="A57" s="29"/>
      <c r="B57" s="30"/>
      <c r="C57" s="31"/>
      <c r="D57" s="19"/>
      <c r="E57" s="37"/>
      <c r="F57" s="25" t="str">
        <f t="shared" si="0"/>
        <v/>
      </c>
      <c r="G57" s="67" t="str">
        <f t="shared" si="1"/>
        <v/>
      </c>
      <c r="H57" s="74"/>
      <c r="I57" s="74"/>
      <c r="J57" s="25" t="str">
        <f t="shared" si="2"/>
        <v/>
      </c>
      <c r="K57" s="67" t="str">
        <f t="shared" si="3"/>
        <v/>
      </c>
      <c r="L57" s="74"/>
      <c r="M57" s="74"/>
      <c r="N57" s="25" t="str">
        <f t="shared" si="4"/>
        <v/>
      </c>
      <c r="O57" s="67" t="str">
        <f t="shared" si="5"/>
        <v/>
      </c>
      <c r="P57" s="67"/>
      <c r="Q57" s="78"/>
      <c r="R57" s="38"/>
      <c r="S57" s="34"/>
      <c r="T57" s="33"/>
    </row>
    <row r="58" spans="1:20" x14ac:dyDescent="0.25">
      <c r="A58" s="29"/>
      <c r="B58" s="30"/>
      <c r="C58" s="31"/>
      <c r="D58" s="19"/>
      <c r="E58" s="37"/>
      <c r="F58" s="25" t="str">
        <f t="shared" si="0"/>
        <v/>
      </c>
      <c r="G58" s="67" t="str">
        <f t="shared" si="1"/>
        <v/>
      </c>
      <c r="H58" s="74"/>
      <c r="I58" s="74"/>
      <c r="J58" s="25" t="str">
        <f t="shared" si="2"/>
        <v/>
      </c>
      <c r="K58" s="67" t="str">
        <f t="shared" si="3"/>
        <v/>
      </c>
      <c r="L58" s="74"/>
      <c r="M58" s="74"/>
      <c r="N58" s="25" t="str">
        <f t="shared" si="4"/>
        <v/>
      </c>
      <c r="O58" s="67" t="str">
        <f t="shared" si="5"/>
        <v/>
      </c>
      <c r="P58" s="67"/>
      <c r="Q58" s="78"/>
      <c r="R58" s="38"/>
      <c r="S58" s="34"/>
      <c r="T58" s="33"/>
    </row>
    <row r="59" spans="1:20" x14ac:dyDescent="0.25">
      <c r="A59" s="29"/>
      <c r="B59" s="30"/>
      <c r="C59" s="31"/>
      <c r="D59" s="19"/>
      <c r="E59" s="37"/>
      <c r="F59" s="25" t="str">
        <f t="shared" si="0"/>
        <v/>
      </c>
      <c r="G59" s="67" t="str">
        <f t="shared" si="1"/>
        <v/>
      </c>
      <c r="H59" s="74"/>
      <c r="I59" s="74"/>
      <c r="J59" s="25" t="str">
        <f t="shared" si="2"/>
        <v/>
      </c>
      <c r="K59" s="67" t="str">
        <f t="shared" si="3"/>
        <v/>
      </c>
      <c r="L59" s="74"/>
      <c r="M59" s="74"/>
      <c r="N59" s="25" t="str">
        <f t="shared" si="4"/>
        <v/>
      </c>
      <c r="O59" s="67" t="str">
        <f t="shared" si="5"/>
        <v/>
      </c>
      <c r="P59" s="67"/>
      <c r="Q59" s="78"/>
      <c r="R59" s="38"/>
      <c r="S59" s="34"/>
      <c r="T59" s="33"/>
    </row>
    <row r="60" spans="1:20" x14ac:dyDescent="0.25">
      <c r="A60" s="29"/>
      <c r="B60" s="30"/>
      <c r="C60" s="31"/>
      <c r="D60" s="19"/>
      <c r="E60" s="37"/>
      <c r="F60" s="25" t="str">
        <f t="shared" si="0"/>
        <v/>
      </c>
      <c r="G60" s="67" t="str">
        <f t="shared" si="1"/>
        <v/>
      </c>
      <c r="H60" s="74"/>
      <c r="I60" s="74"/>
      <c r="J60" s="25" t="str">
        <f t="shared" si="2"/>
        <v/>
      </c>
      <c r="K60" s="67" t="str">
        <f t="shared" si="3"/>
        <v/>
      </c>
      <c r="L60" s="74"/>
      <c r="M60" s="74"/>
      <c r="N60" s="25" t="str">
        <f t="shared" si="4"/>
        <v/>
      </c>
      <c r="O60" s="67" t="str">
        <f t="shared" si="5"/>
        <v/>
      </c>
      <c r="P60" s="67"/>
      <c r="Q60" s="78"/>
      <c r="R60" s="38"/>
      <c r="S60" s="34"/>
      <c r="T60" s="33"/>
    </row>
    <row r="61" spans="1:20" x14ac:dyDescent="0.25">
      <c r="A61" s="29"/>
      <c r="B61" s="30"/>
      <c r="C61" s="31"/>
      <c r="D61" s="19"/>
      <c r="E61" s="37"/>
      <c r="F61" s="25" t="str">
        <f t="shared" si="0"/>
        <v/>
      </c>
      <c r="G61" s="67" t="str">
        <f t="shared" si="1"/>
        <v/>
      </c>
      <c r="H61" s="74"/>
      <c r="I61" s="74"/>
      <c r="J61" s="25" t="str">
        <f t="shared" si="2"/>
        <v/>
      </c>
      <c r="K61" s="67" t="str">
        <f t="shared" si="3"/>
        <v/>
      </c>
      <c r="L61" s="74"/>
      <c r="M61" s="74"/>
      <c r="N61" s="25" t="str">
        <f t="shared" si="4"/>
        <v/>
      </c>
      <c r="O61" s="67" t="str">
        <f t="shared" si="5"/>
        <v/>
      </c>
      <c r="P61" s="67"/>
      <c r="Q61" s="78"/>
      <c r="R61" s="38"/>
      <c r="S61" s="34"/>
      <c r="T61" s="33"/>
    </row>
    <row r="62" spans="1:20" x14ac:dyDescent="0.25">
      <c r="A62" s="29"/>
      <c r="B62" s="36"/>
      <c r="C62" s="31"/>
      <c r="D62" s="19"/>
      <c r="E62" s="37"/>
      <c r="F62" s="25" t="str">
        <f t="shared" si="0"/>
        <v/>
      </c>
      <c r="G62" s="67" t="str">
        <f t="shared" si="1"/>
        <v/>
      </c>
      <c r="H62" s="74"/>
      <c r="I62" s="74"/>
      <c r="J62" s="25" t="str">
        <f t="shared" si="2"/>
        <v/>
      </c>
      <c r="K62" s="67" t="str">
        <f t="shared" si="3"/>
        <v/>
      </c>
      <c r="L62" s="74"/>
      <c r="M62" s="74"/>
      <c r="N62" s="25" t="str">
        <f t="shared" si="4"/>
        <v/>
      </c>
      <c r="O62" s="67" t="str">
        <f t="shared" si="5"/>
        <v/>
      </c>
      <c r="P62" s="67"/>
      <c r="Q62" s="78"/>
      <c r="R62" s="38"/>
      <c r="S62" s="34"/>
      <c r="T62" s="33"/>
    </row>
    <row r="63" spans="1:20" x14ac:dyDescent="0.25">
      <c r="A63" s="29"/>
      <c r="B63" s="35"/>
      <c r="C63" s="31"/>
      <c r="D63" s="19"/>
      <c r="E63" s="37"/>
      <c r="F63" s="25" t="str">
        <f t="shared" si="0"/>
        <v/>
      </c>
      <c r="G63" s="67" t="str">
        <f t="shared" si="1"/>
        <v/>
      </c>
      <c r="H63" s="74"/>
      <c r="I63" s="74"/>
      <c r="J63" s="25" t="str">
        <f t="shared" si="2"/>
        <v/>
      </c>
      <c r="K63" s="67" t="str">
        <f t="shared" si="3"/>
        <v/>
      </c>
      <c r="L63" s="74"/>
      <c r="M63" s="74"/>
      <c r="N63" s="25" t="str">
        <f t="shared" si="4"/>
        <v/>
      </c>
      <c r="O63" s="67" t="str">
        <f t="shared" si="5"/>
        <v/>
      </c>
      <c r="P63" s="67"/>
      <c r="Q63" s="78"/>
      <c r="R63" s="38"/>
      <c r="S63" s="34"/>
      <c r="T63" s="33"/>
    </row>
    <row r="64" spans="1:20" x14ac:dyDescent="0.25">
      <c r="A64" s="29"/>
      <c r="B64" s="35"/>
      <c r="C64" s="31"/>
      <c r="D64" s="19"/>
      <c r="E64" s="37"/>
      <c r="F64" s="25" t="str">
        <f t="shared" si="0"/>
        <v/>
      </c>
      <c r="G64" s="67" t="str">
        <f t="shared" si="1"/>
        <v/>
      </c>
      <c r="H64" s="74"/>
      <c r="I64" s="74"/>
      <c r="J64" s="25" t="str">
        <f t="shared" si="2"/>
        <v/>
      </c>
      <c r="K64" s="67" t="str">
        <f t="shared" si="3"/>
        <v/>
      </c>
      <c r="L64" s="74"/>
      <c r="M64" s="74"/>
      <c r="N64" s="25" t="str">
        <f t="shared" si="4"/>
        <v/>
      </c>
      <c r="O64" s="67" t="str">
        <f t="shared" si="5"/>
        <v/>
      </c>
      <c r="P64" s="67"/>
      <c r="Q64" s="78"/>
      <c r="R64" s="38"/>
      <c r="S64" s="34"/>
      <c r="T64" s="33"/>
    </row>
    <row r="65" spans="1:20" x14ac:dyDescent="0.25">
      <c r="A65" s="29"/>
      <c r="B65" s="35"/>
      <c r="C65" s="31"/>
      <c r="D65" s="19"/>
      <c r="E65" s="37"/>
      <c r="F65" s="25" t="str">
        <f t="shared" si="0"/>
        <v/>
      </c>
      <c r="G65" s="67" t="str">
        <f t="shared" si="1"/>
        <v/>
      </c>
      <c r="H65" s="74"/>
      <c r="I65" s="74"/>
      <c r="J65" s="25" t="str">
        <f t="shared" si="2"/>
        <v/>
      </c>
      <c r="K65" s="67" t="str">
        <f t="shared" si="3"/>
        <v/>
      </c>
      <c r="L65" s="74"/>
      <c r="M65" s="74"/>
      <c r="N65" s="25" t="str">
        <f t="shared" si="4"/>
        <v/>
      </c>
      <c r="O65" s="67" t="str">
        <f t="shared" si="5"/>
        <v/>
      </c>
      <c r="P65" s="67"/>
      <c r="Q65" s="78"/>
      <c r="R65" s="38"/>
      <c r="S65" s="34"/>
      <c r="T65" s="33"/>
    </row>
    <row r="66" spans="1:20" x14ac:dyDescent="0.25">
      <c r="A66" s="29"/>
      <c r="B66" s="30"/>
      <c r="C66" s="31"/>
      <c r="D66" s="19"/>
      <c r="E66" s="37"/>
      <c r="F66" s="25" t="str">
        <f t="shared" si="0"/>
        <v/>
      </c>
      <c r="G66" s="67" t="str">
        <f t="shared" si="1"/>
        <v/>
      </c>
      <c r="H66" s="74"/>
      <c r="I66" s="74"/>
      <c r="J66" s="25" t="str">
        <f t="shared" si="2"/>
        <v/>
      </c>
      <c r="K66" s="67" t="str">
        <f t="shared" si="3"/>
        <v/>
      </c>
      <c r="L66" s="74"/>
      <c r="M66" s="74"/>
      <c r="N66" s="25" t="str">
        <f t="shared" si="4"/>
        <v/>
      </c>
      <c r="O66" s="67" t="str">
        <f t="shared" si="5"/>
        <v/>
      </c>
      <c r="P66" s="67"/>
      <c r="Q66" s="78"/>
      <c r="R66" s="38"/>
      <c r="S66" s="34"/>
      <c r="T66" s="33"/>
    </row>
    <row r="67" spans="1:20" x14ac:dyDescent="0.25">
      <c r="A67" s="29"/>
      <c r="B67" s="30"/>
      <c r="C67" s="31"/>
      <c r="D67" s="19"/>
      <c r="E67" s="37"/>
      <c r="F67" s="25" t="str">
        <f t="shared" si="0"/>
        <v/>
      </c>
      <c r="G67" s="67" t="str">
        <f t="shared" si="1"/>
        <v/>
      </c>
      <c r="H67" s="74"/>
      <c r="I67" s="74"/>
      <c r="J67" s="25" t="str">
        <f t="shared" si="2"/>
        <v/>
      </c>
      <c r="K67" s="67" t="str">
        <f t="shared" si="3"/>
        <v/>
      </c>
      <c r="L67" s="74"/>
      <c r="M67" s="74"/>
      <c r="N67" s="25" t="str">
        <f t="shared" si="4"/>
        <v/>
      </c>
      <c r="O67" s="67" t="str">
        <f t="shared" si="5"/>
        <v/>
      </c>
      <c r="P67" s="67"/>
      <c r="Q67" s="78"/>
      <c r="R67" s="38"/>
      <c r="S67" s="34"/>
      <c r="T67" s="33"/>
    </row>
    <row r="68" spans="1:20" x14ac:dyDescent="0.25">
      <c r="A68" s="29"/>
      <c r="B68" s="30"/>
      <c r="C68" s="31"/>
      <c r="D68" s="19"/>
      <c r="E68" s="37"/>
      <c r="F68" s="25" t="str">
        <f t="shared" si="0"/>
        <v/>
      </c>
      <c r="G68" s="67" t="str">
        <f t="shared" si="1"/>
        <v/>
      </c>
      <c r="H68" s="74"/>
      <c r="I68" s="74"/>
      <c r="J68" s="25" t="str">
        <f t="shared" si="2"/>
        <v/>
      </c>
      <c r="K68" s="67" t="str">
        <f t="shared" si="3"/>
        <v/>
      </c>
      <c r="L68" s="74"/>
      <c r="M68" s="74"/>
      <c r="N68" s="25" t="str">
        <f t="shared" si="4"/>
        <v/>
      </c>
      <c r="O68" s="67" t="str">
        <f t="shared" si="5"/>
        <v/>
      </c>
      <c r="P68" s="67"/>
      <c r="Q68" s="78"/>
      <c r="R68" s="38"/>
      <c r="S68" s="34"/>
      <c r="T68" s="33"/>
    </row>
    <row r="69" spans="1:20" x14ac:dyDescent="0.25">
      <c r="A69" s="29"/>
      <c r="B69" s="30"/>
      <c r="C69" s="31"/>
      <c r="D69" s="19"/>
      <c r="E69" s="37"/>
      <c r="F69" s="25" t="str">
        <f t="shared" si="0"/>
        <v/>
      </c>
      <c r="G69" s="67" t="str">
        <f t="shared" si="1"/>
        <v/>
      </c>
      <c r="H69" s="74"/>
      <c r="I69" s="74"/>
      <c r="J69" s="25" t="str">
        <f t="shared" si="2"/>
        <v/>
      </c>
      <c r="K69" s="67" t="str">
        <f t="shared" si="3"/>
        <v/>
      </c>
      <c r="L69" s="74"/>
      <c r="M69" s="74"/>
      <c r="N69" s="25" t="str">
        <f t="shared" si="4"/>
        <v/>
      </c>
      <c r="O69" s="67" t="str">
        <f t="shared" si="5"/>
        <v/>
      </c>
      <c r="P69" s="67"/>
      <c r="Q69" s="78"/>
      <c r="R69" s="38"/>
      <c r="S69" s="34"/>
      <c r="T69" s="33"/>
    </row>
    <row r="70" spans="1:20" x14ac:dyDescent="0.25">
      <c r="A70" s="29"/>
      <c r="B70" s="30"/>
      <c r="C70" s="31"/>
      <c r="D70" s="19"/>
      <c r="E70" s="37"/>
      <c r="F70" s="25" t="str">
        <f t="shared" ref="F70:F87" si="6">IF(AND(D70="AB",E70="AB"),"AB",IF(OR(D70="",E70=""),"",SUM(D70:E70)))</f>
        <v/>
      </c>
      <c r="G70" s="67" t="str">
        <f t="shared" ref="G70:G87" si="7">IF(F70="AB","AB",IF(F70="","",ROUNDUP(F70/8*2,0)/2))</f>
        <v/>
      </c>
      <c r="H70" s="74"/>
      <c r="I70" s="74"/>
      <c r="J70" s="25" t="str">
        <f t="shared" ref="J70:J87" si="8">IF(AND(H70="AB",I70="AB"),"AB",IF(OR(H70="",I70=""),"",SUM(H70:I70)))</f>
        <v/>
      </c>
      <c r="K70" s="67" t="str">
        <f t="shared" ref="K70:K87" si="9">IF(J70="AB","AB",IF(J70="","",ROUNDUP(J70/4*2,0)/2))</f>
        <v/>
      </c>
      <c r="L70" s="74"/>
      <c r="M70" s="74"/>
      <c r="N70" s="25" t="str">
        <f t="shared" ref="N70:N86" si="10">IF(AND(L70="AB",M70="AB"),"AB",IF(OR(L70="",M70=""),"",SUM(L70:M70)))</f>
        <v/>
      </c>
      <c r="O70" s="67" t="str">
        <f t="shared" ref="O70:O87" si="11">IF(N70="AB","AB",IF(N70="","",ROUNDUP(N70/4*2,0)/2))</f>
        <v/>
      </c>
      <c r="P70" s="67"/>
      <c r="Q70" s="78"/>
      <c r="R70" s="38"/>
      <c r="S70" s="34"/>
      <c r="T70" s="33"/>
    </row>
    <row r="71" spans="1:20" x14ac:dyDescent="0.25">
      <c r="A71" s="29"/>
      <c r="B71" s="30"/>
      <c r="C71" s="31"/>
      <c r="D71" s="19"/>
      <c r="E71" s="37"/>
      <c r="F71" s="25" t="str">
        <f t="shared" si="6"/>
        <v/>
      </c>
      <c r="G71" s="67" t="str">
        <f t="shared" si="7"/>
        <v/>
      </c>
      <c r="H71" s="74"/>
      <c r="I71" s="74"/>
      <c r="J71" s="25" t="str">
        <f t="shared" si="8"/>
        <v/>
      </c>
      <c r="K71" s="67" t="str">
        <f t="shared" si="9"/>
        <v/>
      </c>
      <c r="L71" s="74"/>
      <c r="M71" s="74"/>
      <c r="N71" s="25" t="str">
        <f t="shared" si="10"/>
        <v/>
      </c>
      <c r="O71" s="67" t="str">
        <f t="shared" si="11"/>
        <v/>
      </c>
      <c r="P71" s="67"/>
      <c r="Q71" s="78"/>
      <c r="R71" s="38"/>
      <c r="S71" s="34"/>
      <c r="T71" s="33"/>
    </row>
    <row r="72" spans="1:20" x14ac:dyDescent="0.25">
      <c r="A72" s="29"/>
      <c r="B72" s="30"/>
      <c r="C72" s="31"/>
      <c r="D72" s="19"/>
      <c r="E72" s="37"/>
      <c r="F72" s="25" t="str">
        <f t="shared" si="6"/>
        <v/>
      </c>
      <c r="G72" s="67" t="str">
        <f t="shared" si="7"/>
        <v/>
      </c>
      <c r="H72" s="74"/>
      <c r="I72" s="74"/>
      <c r="J72" s="25" t="str">
        <f t="shared" si="8"/>
        <v/>
      </c>
      <c r="K72" s="67" t="str">
        <f t="shared" si="9"/>
        <v/>
      </c>
      <c r="L72" s="74"/>
      <c r="M72" s="74"/>
      <c r="N72" s="25" t="str">
        <f t="shared" si="10"/>
        <v/>
      </c>
      <c r="O72" s="67" t="str">
        <f t="shared" si="11"/>
        <v/>
      </c>
      <c r="P72" s="67"/>
      <c r="Q72" s="78"/>
      <c r="R72" s="38"/>
      <c r="S72" s="34"/>
      <c r="T72" s="33"/>
    </row>
    <row r="73" spans="1:20" x14ac:dyDescent="0.25">
      <c r="A73" s="29"/>
      <c r="B73" s="30"/>
      <c r="C73" s="31"/>
      <c r="D73" s="19"/>
      <c r="E73" s="37"/>
      <c r="F73" s="25" t="str">
        <f t="shared" si="6"/>
        <v/>
      </c>
      <c r="G73" s="67" t="str">
        <f t="shared" si="7"/>
        <v/>
      </c>
      <c r="H73" s="74"/>
      <c r="I73" s="74"/>
      <c r="J73" s="25" t="str">
        <f t="shared" si="8"/>
        <v/>
      </c>
      <c r="K73" s="67" t="str">
        <f t="shared" si="9"/>
        <v/>
      </c>
      <c r="L73" s="74"/>
      <c r="M73" s="74"/>
      <c r="N73" s="25" t="str">
        <f t="shared" si="10"/>
        <v/>
      </c>
      <c r="O73" s="67" t="str">
        <f t="shared" si="11"/>
        <v/>
      </c>
      <c r="P73" s="67"/>
      <c r="Q73" s="78"/>
      <c r="R73" s="38"/>
      <c r="S73" s="34"/>
      <c r="T73" s="33"/>
    </row>
    <row r="74" spans="1:20" x14ac:dyDescent="0.25">
      <c r="A74" s="29"/>
      <c r="B74" s="30"/>
      <c r="C74" s="31"/>
      <c r="D74" s="19"/>
      <c r="E74" s="37"/>
      <c r="F74" s="25" t="str">
        <f t="shared" si="6"/>
        <v/>
      </c>
      <c r="G74" s="67" t="str">
        <f t="shared" si="7"/>
        <v/>
      </c>
      <c r="H74" s="74"/>
      <c r="I74" s="74"/>
      <c r="J74" s="25" t="str">
        <f t="shared" si="8"/>
        <v/>
      </c>
      <c r="K74" s="67" t="str">
        <f t="shared" si="9"/>
        <v/>
      </c>
      <c r="L74" s="74"/>
      <c r="M74" s="74"/>
      <c r="N74" s="25" t="str">
        <f t="shared" si="10"/>
        <v/>
      </c>
      <c r="O74" s="67" t="str">
        <f t="shared" si="11"/>
        <v/>
      </c>
      <c r="P74" s="67"/>
      <c r="Q74" s="78"/>
      <c r="R74" s="38"/>
      <c r="S74" s="34"/>
      <c r="T74" s="33"/>
    </row>
    <row r="75" spans="1:20" x14ac:dyDescent="0.25">
      <c r="A75" s="29"/>
      <c r="B75" s="36"/>
      <c r="C75" s="31"/>
      <c r="D75" s="19"/>
      <c r="E75" s="37"/>
      <c r="F75" s="25" t="str">
        <f t="shared" si="6"/>
        <v/>
      </c>
      <c r="G75" s="67" t="str">
        <f t="shared" si="7"/>
        <v/>
      </c>
      <c r="H75" s="74"/>
      <c r="I75" s="74"/>
      <c r="J75" s="25" t="str">
        <f t="shared" si="8"/>
        <v/>
      </c>
      <c r="K75" s="67" t="str">
        <f t="shared" si="9"/>
        <v/>
      </c>
      <c r="L75" s="74"/>
      <c r="M75" s="74"/>
      <c r="N75" s="25" t="str">
        <f t="shared" si="10"/>
        <v/>
      </c>
      <c r="O75" s="67" t="str">
        <f t="shared" si="11"/>
        <v/>
      </c>
      <c r="P75" s="67"/>
      <c r="Q75" s="78"/>
      <c r="R75" s="38"/>
      <c r="S75" s="34"/>
      <c r="T75" s="33"/>
    </row>
    <row r="76" spans="1:20" x14ac:dyDescent="0.25">
      <c r="A76" s="29"/>
      <c r="B76" s="35"/>
      <c r="C76" s="31"/>
      <c r="D76" s="19"/>
      <c r="E76" s="37"/>
      <c r="F76" s="25" t="str">
        <f t="shared" si="6"/>
        <v/>
      </c>
      <c r="G76" s="67" t="str">
        <f t="shared" si="7"/>
        <v/>
      </c>
      <c r="H76" s="74"/>
      <c r="I76" s="74"/>
      <c r="J76" s="25" t="str">
        <f t="shared" si="8"/>
        <v/>
      </c>
      <c r="K76" s="67" t="str">
        <f t="shared" si="9"/>
        <v/>
      </c>
      <c r="L76" s="74"/>
      <c r="M76" s="74"/>
      <c r="N76" s="25" t="str">
        <f t="shared" si="10"/>
        <v/>
      </c>
      <c r="O76" s="67" t="str">
        <f t="shared" si="11"/>
        <v/>
      </c>
      <c r="P76" s="67"/>
      <c r="Q76" s="78"/>
      <c r="R76" s="38"/>
      <c r="S76" s="34"/>
      <c r="T76" s="33"/>
    </row>
    <row r="77" spans="1:20" x14ac:dyDescent="0.25">
      <c r="A77" s="29"/>
      <c r="B77" s="35"/>
      <c r="C77" s="31"/>
      <c r="D77" s="19"/>
      <c r="E77" s="37"/>
      <c r="F77" s="25" t="str">
        <f t="shared" si="6"/>
        <v/>
      </c>
      <c r="G77" s="67" t="str">
        <f t="shared" si="7"/>
        <v/>
      </c>
      <c r="H77" s="74"/>
      <c r="I77" s="74"/>
      <c r="J77" s="25" t="str">
        <f t="shared" si="8"/>
        <v/>
      </c>
      <c r="K77" s="67" t="str">
        <f t="shared" si="9"/>
        <v/>
      </c>
      <c r="L77" s="74"/>
      <c r="M77" s="74"/>
      <c r="N77" s="25" t="str">
        <f t="shared" si="10"/>
        <v/>
      </c>
      <c r="O77" s="67" t="str">
        <f t="shared" si="11"/>
        <v/>
      </c>
      <c r="P77" s="67"/>
      <c r="Q77" s="78"/>
      <c r="R77" s="38"/>
      <c r="S77" s="34"/>
      <c r="T77" s="33"/>
    </row>
    <row r="78" spans="1:20" x14ac:dyDescent="0.25">
      <c r="A78" s="29"/>
      <c r="B78" s="35"/>
      <c r="C78" s="31"/>
      <c r="D78" s="19"/>
      <c r="E78" s="37"/>
      <c r="F78" s="25" t="str">
        <f t="shared" si="6"/>
        <v/>
      </c>
      <c r="G78" s="67" t="str">
        <f t="shared" si="7"/>
        <v/>
      </c>
      <c r="H78" s="74"/>
      <c r="I78" s="74"/>
      <c r="J78" s="25" t="str">
        <f t="shared" si="8"/>
        <v/>
      </c>
      <c r="K78" s="67" t="str">
        <f t="shared" si="9"/>
        <v/>
      </c>
      <c r="L78" s="74"/>
      <c r="M78" s="74"/>
      <c r="N78" s="25" t="str">
        <f t="shared" si="10"/>
        <v/>
      </c>
      <c r="O78" s="67" t="str">
        <f t="shared" si="11"/>
        <v/>
      </c>
      <c r="P78" s="67"/>
      <c r="Q78" s="78"/>
      <c r="R78" s="38"/>
      <c r="S78" s="34"/>
      <c r="T78" s="33"/>
    </row>
    <row r="79" spans="1:20" x14ac:dyDescent="0.25">
      <c r="A79" s="29"/>
      <c r="B79" s="30"/>
      <c r="C79" s="31"/>
      <c r="D79" s="19"/>
      <c r="E79" s="37"/>
      <c r="F79" s="25" t="str">
        <f t="shared" si="6"/>
        <v/>
      </c>
      <c r="G79" s="67" t="str">
        <f t="shared" si="7"/>
        <v/>
      </c>
      <c r="H79" s="74"/>
      <c r="I79" s="74"/>
      <c r="J79" s="25" t="str">
        <f t="shared" si="8"/>
        <v/>
      </c>
      <c r="K79" s="67" t="str">
        <f t="shared" si="9"/>
        <v/>
      </c>
      <c r="L79" s="74"/>
      <c r="M79" s="74"/>
      <c r="N79" s="25" t="str">
        <f t="shared" si="10"/>
        <v/>
      </c>
      <c r="O79" s="67" t="str">
        <f t="shared" si="11"/>
        <v/>
      </c>
      <c r="P79" s="67"/>
      <c r="Q79" s="78"/>
      <c r="R79" s="38"/>
      <c r="S79" s="34"/>
      <c r="T79" s="33"/>
    </row>
    <row r="80" spans="1:20" x14ac:dyDescent="0.25">
      <c r="A80" s="29"/>
      <c r="B80" s="30"/>
      <c r="C80" s="31"/>
      <c r="D80" s="19"/>
      <c r="E80" s="37"/>
      <c r="F80" s="25" t="str">
        <f t="shared" si="6"/>
        <v/>
      </c>
      <c r="G80" s="67" t="str">
        <f t="shared" si="7"/>
        <v/>
      </c>
      <c r="H80" s="74"/>
      <c r="I80" s="74"/>
      <c r="J80" s="25" t="str">
        <f t="shared" si="8"/>
        <v/>
      </c>
      <c r="K80" s="67" t="str">
        <f t="shared" si="9"/>
        <v/>
      </c>
      <c r="L80" s="74"/>
      <c r="M80" s="74"/>
      <c r="N80" s="25" t="str">
        <f t="shared" si="10"/>
        <v/>
      </c>
      <c r="O80" s="67" t="str">
        <f t="shared" si="11"/>
        <v/>
      </c>
      <c r="P80" s="67"/>
      <c r="Q80" s="78"/>
      <c r="R80" s="38"/>
      <c r="S80" s="34"/>
      <c r="T80" s="33"/>
    </row>
    <row r="81" spans="1:20" x14ac:dyDescent="0.25">
      <c r="A81" s="29"/>
      <c r="B81" s="30"/>
      <c r="C81" s="31"/>
      <c r="D81" s="19"/>
      <c r="E81" s="37"/>
      <c r="F81" s="25" t="str">
        <f t="shared" si="6"/>
        <v/>
      </c>
      <c r="G81" s="67" t="str">
        <f t="shared" si="7"/>
        <v/>
      </c>
      <c r="H81" s="74"/>
      <c r="I81" s="74"/>
      <c r="J81" s="25" t="str">
        <f t="shared" si="8"/>
        <v/>
      </c>
      <c r="K81" s="67" t="str">
        <f t="shared" si="9"/>
        <v/>
      </c>
      <c r="L81" s="74"/>
      <c r="M81" s="74"/>
      <c r="N81" s="25" t="str">
        <f t="shared" si="10"/>
        <v/>
      </c>
      <c r="O81" s="67" t="str">
        <f t="shared" si="11"/>
        <v/>
      </c>
      <c r="P81" s="67"/>
      <c r="Q81" s="78"/>
      <c r="R81" s="38"/>
      <c r="S81" s="34"/>
      <c r="T81" s="33"/>
    </row>
    <row r="82" spans="1:20" x14ac:dyDescent="0.25">
      <c r="A82" s="29"/>
      <c r="B82" s="30"/>
      <c r="C82" s="31"/>
      <c r="D82" s="19"/>
      <c r="E82" s="37"/>
      <c r="F82" s="25" t="str">
        <f t="shared" si="6"/>
        <v/>
      </c>
      <c r="G82" s="67" t="str">
        <f t="shared" si="7"/>
        <v/>
      </c>
      <c r="H82" s="74"/>
      <c r="I82" s="74"/>
      <c r="J82" s="25" t="str">
        <f t="shared" si="8"/>
        <v/>
      </c>
      <c r="K82" s="67" t="str">
        <f t="shared" si="9"/>
        <v/>
      </c>
      <c r="L82" s="74"/>
      <c r="M82" s="74"/>
      <c r="N82" s="25" t="str">
        <f t="shared" si="10"/>
        <v/>
      </c>
      <c r="O82" s="67" t="str">
        <f t="shared" si="11"/>
        <v/>
      </c>
      <c r="P82" s="67"/>
      <c r="Q82" s="78"/>
      <c r="R82" s="38"/>
      <c r="S82" s="34"/>
      <c r="T82" s="33"/>
    </row>
    <row r="83" spans="1:20" x14ac:dyDescent="0.25">
      <c r="A83" s="29"/>
      <c r="B83" s="30"/>
      <c r="C83" s="31"/>
      <c r="D83" s="19"/>
      <c r="E83" s="37"/>
      <c r="F83" s="25" t="str">
        <f t="shared" si="6"/>
        <v/>
      </c>
      <c r="G83" s="67" t="str">
        <f t="shared" si="7"/>
        <v/>
      </c>
      <c r="H83" s="74"/>
      <c r="I83" s="74"/>
      <c r="J83" s="25" t="str">
        <f t="shared" si="8"/>
        <v/>
      </c>
      <c r="K83" s="67" t="str">
        <f t="shared" si="9"/>
        <v/>
      </c>
      <c r="L83" s="74"/>
      <c r="M83" s="74"/>
      <c r="N83" s="25" t="str">
        <f t="shared" si="10"/>
        <v/>
      </c>
      <c r="O83" s="67" t="str">
        <f t="shared" si="11"/>
        <v/>
      </c>
      <c r="P83" s="67"/>
      <c r="Q83" s="78"/>
      <c r="R83" s="38"/>
      <c r="S83" s="34"/>
      <c r="T83" s="33"/>
    </row>
    <row r="84" spans="1:20" x14ac:dyDescent="0.25">
      <c r="A84" s="29"/>
      <c r="B84" s="30"/>
      <c r="C84" s="31"/>
      <c r="D84" s="19"/>
      <c r="E84" s="37"/>
      <c r="F84" s="25" t="str">
        <f t="shared" si="6"/>
        <v/>
      </c>
      <c r="G84" s="67" t="str">
        <f t="shared" si="7"/>
        <v/>
      </c>
      <c r="H84" s="74"/>
      <c r="I84" s="74"/>
      <c r="J84" s="25" t="str">
        <f t="shared" si="8"/>
        <v/>
      </c>
      <c r="K84" s="67" t="str">
        <f t="shared" si="9"/>
        <v/>
      </c>
      <c r="L84" s="74"/>
      <c r="M84" s="74"/>
      <c r="N84" s="25" t="str">
        <f t="shared" si="10"/>
        <v/>
      </c>
      <c r="O84" s="67" t="str">
        <f t="shared" si="11"/>
        <v/>
      </c>
      <c r="P84" s="67"/>
      <c r="Q84" s="78"/>
      <c r="R84" s="38"/>
      <c r="S84" s="34"/>
      <c r="T84" s="33"/>
    </row>
    <row r="85" spans="1:20" x14ac:dyDescent="0.25">
      <c r="A85" s="29"/>
      <c r="B85" s="30"/>
      <c r="C85" s="31"/>
      <c r="D85" s="19"/>
      <c r="E85" s="37"/>
      <c r="F85" s="25" t="str">
        <f t="shared" si="6"/>
        <v/>
      </c>
      <c r="G85" s="67" t="str">
        <f t="shared" si="7"/>
        <v/>
      </c>
      <c r="H85" s="74"/>
      <c r="I85" s="74"/>
      <c r="J85" s="25" t="str">
        <f t="shared" si="8"/>
        <v/>
      </c>
      <c r="K85" s="67" t="str">
        <f t="shared" si="9"/>
        <v/>
      </c>
      <c r="L85" s="74"/>
      <c r="M85" s="74"/>
      <c r="N85" s="25" t="str">
        <f t="shared" si="10"/>
        <v/>
      </c>
      <c r="O85" s="67" t="str">
        <f t="shared" si="11"/>
        <v/>
      </c>
      <c r="P85" s="67"/>
      <c r="Q85" s="78"/>
      <c r="R85" s="38"/>
      <c r="S85" s="34"/>
      <c r="T85" s="33"/>
    </row>
    <row r="86" spans="1:20" x14ac:dyDescent="0.25">
      <c r="A86" s="29"/>
      <c r="B86" s="30"/>
      <c r="C86" s="31"/>
      <c r="D86" s="19"/>
      <c r="E86" s="37"/>
      <c r="F86" s="25" t="str">
        <f t="shared" si="6"/>
        <v/>
      </c>
      <c r="G86" s="67" t="str">
        <f t="shared" si="7"/>
        <v/>
      </c>
      <c r="H86" s="74"/>
      <c r="I86" s="74"/>
      <c r="J86" s="25" t="str">
        <f t="shared" si="8"/>
        <v/>
      </c>
      <c r="K86" s="67" t="str">
        <f t="shared" si="9"/>
        <v/>
      </c>
      <c r="L86" s="74"/>
      <c r="M86" s="74"/>
      <c r="N86" s="25" t="str">
        <f t="shared" si="10"/>
        <v/>
      </c>
      <c r="O86" s="67" t="str">
        <f t="shared" si="11"/>
        <v/>
      </c>
      <c r="P86" s="67"/>
      <c r="Q86" s="78"/>
      <c r="R86" s="38"/>
      <c r="S86" s="34"/>
      <c r="T86" s="33"/>
    </row>
    <row r="87" spans="1:20" ht="15.75" thickBot="1" x14ac:dyDescent="0.3">
      <c r="A87" s="39"/>
      <c r="B87" s="40"/>
      <c r="C87" s="41"/>
      <c r="D87" s="42"/>
      <c r="E87" s="73"/>
      <c r="F87" s="43" t="str">
        <f t="shared" si="6"/>
        <v/>
      </c>
      <c r="G87" s="69" t="str">
        <f t="shared" si="7"/>
        <v/>
      </c>
      <c r="H87" s="75"/>
      <c r="I87" s="75"/>
      <c r="J87" s="43" t="str">
        <f t="shared" si="8"/>
        <v/>
      </c>
      <c r="K87" s="70" t="str">
        <f t="shared" si="9"/>
        <v/>
      </c>
      <c r="L87" s="75"/>
      <c r="M87" s="75"/>
      <c r="N87" s="43" t="str">
        <f>IF(AND(L87="AB",M87="AB"),"AB",IF(OR(L87="",M87=""),"",SUM(L87:M87)))</f>
        <v/>
      </c>
      <c r="O87" s="69" t="str">
        <f t="shared" si="11"/>
        <v/>
      </c>
      <c r="P87" s="69"/>
      <c r="Q87" s="79"/>
      <c r="R87" s="44"/>
      <c r="S87" s="45"/>
      <c r="T87" s="46"/>
    </row>
    <row r="88" spans="1:20" ht="15.75" thickTop="1" x14ac:dyDescent="0.25">
      <c r="Q88" s="80"/>
      <c r="R88" s="72"/>
      <c r="S88" s="72"/>
      <c r="T88" s="72"/>
    </row>
  </sheetData>
  <sheetProtection sheet="1" objects="1" scenarios="1" formatColumns="0"/>
  <mergeCells count="1">
    <mergeCell ref="A1:T2"/>
  </mergeCells>
  <conditionalFormatting sqref="F5:F87">
    <cfRule type="containsBlanks" priority="28">
      <formula>LEN(TRIM(F5))=0</formula>
    </cfRule>
  </conditionalFormatting>
  <conditionalFormatting sqref="R5:R87">
    <cfRule type="expression" dxfId="15" priority="20">
      <formula>R5="AB"</formula>
    </cfRule>
    <cfRule type="expression" dxfId="14" priority="21">
      <formula>Q5=0</formula>
    </cfRule>
    <cfRule type="expression" dxfId="13" priority="22">
      <formula>R5&gt;=Q5</formula>
    </cfRule>
    <cfRule type="expression" dxfId="12" priority="23">
      <formula>R5&lt;Q5</formula>
    </cfRule>
  </conditionalFormatting>
  <conditionalFormatting sqref="J5:J87">
    <cfRule type="containsBlanks" priority="19">
      <formula>LEN(TRIM(J5))=0</formula>
    </cfRule>
  </conditionalFormatting>
  <conditionalFormatting sqref="N5:N87">
    <cfRule type="containsBlanks" priority="18">
      <formula>LEN(TRIM(N5))=0</formula>
    </cfRule>
  </conditionalFormatting>
  <conditionalFormatting sqref="G5:G87">
    <cfRule type="expression" dxfId="11" priority="9">
      <formula>F5=""</formula>
    </cfRule>
    <cfRule type="expression" dxfId="10" priority="10">
      <formula>F5="AB"</formula>
    </cfRule>
    <cfRule type="expression" dxfId="9" priority="11">
      <formula>F5&lt;80</formula>
    </cfRule>
    <cfRule type="expression" dxfId="8" priority="12">
      <formula>F5&gt;=80</formula>
    </cfRule>
  </conditionalFormatting>
  <conditionalFormatting sqref="K5:K87">
    <cfRule type="expression" dxfId="7" priority="5">
      <formula>J5=""</formula>
    </cfRule>
    <cfRule type="expression" dxfId="6" priority="6">
      <formula>J5="AB"</formula>
    </cfRule>
    <cfRule type="expression" dxfId="5" priority="7">
      <formula>J5&lt;40</formula>
    </cfRule>
    <cfRule type="expression" dxfId="4" priority="8">
      <formula>J5&gt;=40</formula>
    </cfRule>
  </conditionalFormatting>
  <conditionalFormatting sqref="O10:P87 O5:O9">
    <cfRule type="expression" dxfId="3" priority="1">
      <formula>N5=""</formula>
    </cfRule>
    <cfRule type="expression" dxfId="2" priority="2">
      <formula>N5="AB"</formula>
    </cfRule>
    <cfRule type="expression" dxfId="1" priority="3">
      <formula>N5&lt;40</formula>
    </cfRule>
    <cfRule type="expression" dxfId="0" priority="4">
      <formula>N5&gt;=40</formula>
    </cfRule>
  </conditionalFormatting>
  <dataValidations count="1">
    <dataValidation type="list" allowBlank="1" showInputMessage="1" showErrorMessage="1" sqref="R5:R87">
      <formula1>"AB,1,2,3,4,5,6,7,8,9,10,11,12"</formula1>
    </dataValidation>
  </dataValidations>
  <pageMargins left="0.7" right="0.7" top="0.75" bottom="0.75" header="0.3" footer="0.3"/>
  <pageSetup paperSize="9" scale="54" fitToHeight="0" orientation="landscape" horizontalDpi="4294967293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6"/>
  <sheetViews>
    <sheetView showGridLines="0" workbookViewId="0">
      <selection activeCell="O16" sqref="O16"/>
    </sheetView>
  </sheetViews>
  <sheetFormatPr baseColWidth="10" defaultRowHeight="15" x14ac:dyDescent="0.25"/>
  <cols>
    <col min="1" max="1" width="19.7109375" customWidth="1"/>
    <col min="6" max="6" width="18.42578125" customWidth="1"/>
    <col min="10" max="10" width="18.42578125" customWidth="1"/>
    <col min="14" max="14" width="18.42578125" customWidth="1"/>
  </cols>
  <sheetData>
    <row r="1" spans="1:15" x14ac:dyDescent="0.25">
      <c r="A1" s="4"/>
    </row>
    <row r="2" spans="1:15" ht="23.25" x14ac:dyDescent="0.25">
      <c r="A2" s="2" t="s">
        <v>3</v>
      </c>
    </row>
    <row r="4" spans="1:15" ht="18" x14ac:dyDescent="0.25">
      <c r="A4" s="15" t="s">
        <v>18</v>
      </c>
      <c r="C4" s="5" t="str">
        <f>Récap!I3</f>
        <v>RECTORAT :</v>
      </c>
      <c r="D4" s="15"/>
      <c r="E4" s="15"/>
      <c r="F4" s="15"/>
    </row>
    <row r="5" spans="1:15" ht="15.75" x14ac:dyDescent="0.25">
      <c r="F5" s="7" t="s">
        <v>4</v>
      </c>
      <c r="G5" s="6">
        <v>2021</v>
      </c>
    </row>
    <row r="6" spans="1:15" ht="15.75" x14ac:dyDescent="0.25">
      <c r="A6" s="86" t="s">
        <v>13</v>
      </c>
      <c r="B6" s="87"/>
      <c r="C6" s="87"/>
      <c r="D6" s="88"/>
      <c r="E6" s="13">
        <f>COUNTA(Récap!A5:A87)</f>
        <v>0</v>
      </c>
    </row>
    <row r="7" spans="1:15" ht="15.75" x14ac:dyDescent="0.25">
      <c r="A7" s="86" t="s">
        <v>16</v>
      </c>
      <c r="B7" s="87"/>
      <c r="C7" s="87"/>
      <c r="D7" s="88"/>
      <c r="E7" s="11">
        <f>COUNTIF(Récap!$S$5:$S$87,"X")</f>
        <v>1</v>
      </c>
    </row>
    <row r="9" spans="1:15" ht="15.75" thickBot="1" x14ac:dyDescent="0.3">
      <c r="A9" s="85" t="s">
        <v>36</v>
      </c>
      <c r="B9" s="85"/>
      <c r="C9" s="85"/>
      <c r="E9" s="85" t="s">
        <v>37</v>
      </c>
      <c r="F9" s="85"/>
      <c r="G9" s="85"/>
      <c r="I9" s="85" t="s">
        <v>38</v>
      </c>
      <c r="J9" s="85"/>
      <c r="K9" s="85"/>
      <c r="M9" s="85" t="s">
        <v>48</v>
      </c>
      <c r="N9" s="85"/>
      <c r="O9" s="85"/>
    </row>
    <row r="10" spans="1:15" ht="15.75" thickBot="1" x14ac:dyDescent="0.3">
      <c r="A10" s="89" t="s">
        <v>5</v>
      </c>
      <c r="B10" s="90"/>
      <c r="C10" s="20" t="s">
        <v>6</v>
      </c>
      <c r="D10" s="3"/>
      <c r="E10" s="89" t="s">
        <v>5</v>
      </c>
      <c r="F10" s="91"/>
      <c r="G10" s="20" t="s">
        <v>6</v>
      </c>
      <c r="I10" s="89" t="s">
        <v>5</v>
      </c>
      <c r="J10" s="91"/>
      <c r="K10" s="20" t="s">
        <v>6</v>
      </c>
      <c r="M10" s="89" t="s">
        <v>5</v>
      </c>
      <c r="N10" s="91"/>
      <c r="O10" s="20" t="s">
        <v>6</v>
      </c>
    </row>
    <row r="11" spans="1:15" ht="15.75" thickBot="1" x14ac:dyDescent="0.3">
      <c r="A11" s="92" t="s">
        <v>7</v>
      </c>
      <c r="B11" s="93"/>
      <c r="C11" s="21">
        <f>COUNTIF(Récap!$G$5:$G$87,"&lt;1")</f>
        <v>0</v>
      </c>
      <c r="D11" s="3"/>
      <c r="E11" s="92" t="s">
        <v>7</v>
      </c>
      <c r="F11" s="93"/>
      <c r="G11" s="1">
        <f>COUNTIF(Récap!$K$5:$K$87,"&lt;1")</f>
        <v>0</v>
      </c>
      <c r="I11" s="92" t="s">
        <v>7</v>
      </c>
      <c r="J11" s="93"/>
      <c r="K11" s="1">
        <f>COUNTIF(Récap!$O$5:$O$87,"&lt;1")</f>
        <v>0</v>
      </c>
      <c r="M11" s="92" t="s">
        <v>7</v>
      </c>
      <c r="N11" s="93"/>
      <c r="O11" s="1">
        <f>COUNTIF(Récap!$P$5:$P$87,"&lt;1")</f>
        <v>0</v>
      </c>
    </row>
    <row r="12" spans="1:15" ht="15.75" thickBot="1" x14ac:dyDescent="0.3">
      <c r="A12" s="92" t="s">
        <v>39</v>
      </c>
      <c r="B12" s="93"/>
      <c r="C12" s="21">
        <f>COUNTIF(Récap!$G$5:$G$87,"&gt;=1")-COUNTIF(Récap!$G$5:$G$87,"&gt;=5")</f>
        <v>0</v>
      </c>
      <c r="D12" s="3"/>
      <c r="E12" s="92" t="s">
        <v>39</v>
      </c>
      <c r="F12" s="93"/>
      <c r="G12" s="21">
        <f>COUNTIF(Récap!$K$5:$K$87,"&gt;=1")-COUNTIF(Récap!$K$5:$K$87,"&gt;=5")</f>
        <v>0</v>
      </c>
      <c r="I12" s="92" t="s">
        <v>39</v>
      </c>
      <c r="J12" s="93"/>
      <c r="K12" s="21">
        <f>COUNTIF(Récap!$O$5:$O$87,"&gt;=1")-COUNTIF(Récap!$O$5:$O$87,"&gt;=5")</f>
        <v>0</v>
      </c>
      <c r="M12" s="92" t="s">
        <v>39</v>
      </c>
      <c r="N12" s="93"/>
      <c r="O12" s="21">
        <f>COUNTIF(Récap!$P$5:$P$87,"&gt;=1")-COUNTIF(Récap!$P$5:$P$87,"&gt;=5")</f>
        <v>0</v>
      </c>
    </row>
    <row r="13" spans="1:15" ht="15.75" thickBot="1" x14ac:dyDescent="0.3">
      <c r="A13" s="92" t="s">
        <v>40</v>
      </c>
      <c r="B13" s="93"/>
      <c r="C13" s="21">
        <f>COUNTIF(Récap!$G$5:$G$87,"&gt;=6")-COUNTIF(Récap!$G$5:$G$87,"&gt;=10")</f>
        <v>0</v>
      </c>
      <c r="D13" s="3"/>
      <c r="E13" s="92" t="s">
        <v>40</v>
      </c>
      <c r="F13" s="93"/>
      <c r="G13" s="21">
        <f>COUNTIF(Récap!$K$5:$K$87,"&gt;=6")-COUNTIF(Récap!$K$5:$K$87,"&gt;=10")</f>
        <v>0</v>
      </c>
      <c r="I13" s="92" t="s">
        <v>40</v>
      </c>
      <c r="J13" s="93"/>
      <c r="K13" s="21">
        <f>COUNTIF(Récap!$O$5:$O$87,"&gt;=6")-COUNTIF(Récap!$O$5:$O$87,"&gt;=10")</f>
        <v>0</v>
      </c>
      <c r="M13" s="92" t="s">
        <v>40</v>
      </c>
      <c r="N13" s="93"/>
      <c r="O13" s="21">
        <f>COUNTIF(Récap!$P$5:$P$87,"&gt;=6")-COUNTIF(Récap!$P$5:$P$87,"&gt;=10")</f>
        <v>0</v>
      </c>
    </row>
    <row r="14" spans="1:15" ht="15.75" thickBot="1" x14ac:dyDescent="0.3">
      <c r="A14" s="92" t="s">
        <v>41</v>
      </c>
      <c r="B14" s="93"/>
      <c r="C14" s="21">
        <f>COUNTIF(Récap!$G$5:$G$87,"&gt;=11")-COUNTIF(Récap!$G$5:$G$87,"&gt;=15")</f>
        <v>0</v>
      </c>
      <c r="D14" s="3"/>
      <c r="E14" s="92" t="s">
        <v>41</v>
      </c>
      <c r="F14" s="93"/>
      <c r="G14" s="21">
        <f>COUNTIF(Récap!$K$5:$K$87,"&gt;=11")-COUNTIF(Récap!$K$5:$K$87,"&gt;=15")</f>
        <v>0</v>
      </c>
      <c r="I14" s="92" t="s">
        <v>41</v>
      </c>
      <c r="J14" s="93"/>
      <c r="K14" s="21">
        <f>COUNTIF(Récap!$O$5:$O$87,"&gt;=11")-COUNTIF(Récap!$O$5:$O$87,"&gt;=15")</f>
        <v>0</v>
      </c>
      <c r="M14" s="92" t="s">
        <v>41</v>
      </c>
      <c r="N14" s="93"/>
      <c r="O14" s="21">
        <f>COUNTIF(Récap!$P$5:$P$87,"&gt;=11")-COUNTIF(Récap!$P$5:$P$87,"&gt;=15")</f>
        <v>0</v>
      </c>
    </row>
    <row r="15" spans="1:15" ht="15.75" thickBot="1" x14ac:dyDescent="0.3">
      <c r="A15" s="92" t="s">
        <v>42</v>
      </c>
      <c r="B15" s="93"/>
      <c r="C15" s="21">
        <f>COUNTIF(Récap!$G$5:$G$87,"&gt;=16")-COUNTIF(Récap!$G$5:$G$87,"&gt;=18")</f>
        <v>0</v>
      </c>
      <c r="D15" s="3"/>
      <c r="E15" s="92" t="s">
        <v>42</v>
      </c>
      <c r="F15" s="93"/>
      <c r="G15" s="21">
        <f>COUNTIF(Récap!$K$5:$K$87,"&gt;=16")-COUNTIF(Récap!$K$5:$K$87,"&gt;=18")</f>
        <v>0</v>
      </c>
      <c r="I15" s="92" t="s">
        <v>42</v>
      </c>
      <c r="J15" s="93"/>
      <c r="K15" s="21">
        <f>COUNTIF(Récap!$O$5:$O$87,"&gt;=16")-COUNTIF(Récap!$O$5:$O$87,"&gt;=18")</f>
        <v>0</v>
      </c>
      <c r="M15" s="92" t="s">
        <v>42</v>
      </c>
      <c r="N15" s="93"/>
      <c r="O15" s="21">
        <f>COUNTIF(Récap!$P$5:$P$87,"&gt;=16")-COUNTIF(Récap!$P$5:$P$87,"&gt;=18")</f>
        <v>0</v>
      </c>
    </row>
    <row r="16" spans="1:15" ht="15.75" thickBot="1" x14ac:dyDescent="0.3">
      <c r="A16" s="92" t="s">
        <v>43</v>
      </c>
      <c r="B16" s="93"/>
      <c r="C16" s="21">
        <f>COUNTIF(Récap!$G$5:$G$87,"&gt;18")</f>
        <v>0</v>
      </c>
      <c r="D16" s="3"/>
      <c r="E16" s="92" t="s">
        <v>43</v>
      </c>
      <c r="F16" s="93"/>
      <c r="G16" s="1">
        <f>COUNTIF(Récap!$K$5:$K$87,"&gt;18")</f>
        <v>0</v>
      </c>
      <c r="I16" s="92" t="s">
        <v>43</v>
      </c>
      <c r="J16" s="93"/>
      <c r="K16" s="1">
        <f>COUNTIF(Récap!$O$5:$O$87,"&gt;18")</f>
        <v>0</v>
      </c>
      <c r="M16" s="92" t="s">
        <v>43</v>
      </c>
      <c r="N16" s="93"/>
      <c r="O16" s="1">
        <f>COUNTIF(Récap!$P$5:$P$87,"&gt;18")</f>
        <v>0</v>
      </c>
    </row>
    <row r="17" spans="1:15" ht="15.75" thickBot="1" x14ac:dyDescent="0.3">
      <c r="A17" s="92" t="s">
        <v>8</v>
      </c>
      <c r="B17" s="94"/>
      <c r="C17" s="21">
        <f>COUNTIF(Récap!$F$5:$F$87,"AB")</f>
        <v>0</v>
      </c>
      <c r="D17" s="3"/>
      <c r="E17" s="92" t="s">
        <v>8</v>
      </c>
      <c r="F17" s="93"/>
      <c r="G17" s="1">
        <f>COUNTIF(Récap!$J$5:$J$87,"AB")</f>
        <v>0</v>
      </c>
      <c r="I17" s="92" t="s">
        <v>8</v>
      </c>
      <c r="J17" s="93"/>
      <c r="K17" s="1">
        <f>COUNTIF(Récap!$N$5:$N$87,"AB")</f>
        <v>0</v>
      </c>
      <c r="M17" s="92" t="s">
        <v>8</v>
      </c>
      <c r="N17" s="93"/>
      <c r="O17" s="1">
        <f>COUNTIF(Récap!$P$5:$P$87,"AB")</f>
        <v>0</v>
      </c>
    </row>
    <row r="18" spans="1:15" ht="15.75" thickBot="1" x14ac:dyDescent="0.3">
      <c r="A18" s="8"/>
      <c r="B18" s="8"/>
      <c r="C18" s="8"/>
      <c r="D18" s="3"/>
      <c r="E18" s="8"/>
      <c r="F18" s="8"/>
      <c r="G18" s="8"/>
      <c r="I18" s="8"/>
      <c r="J18" s="8"/>
      <c r="K18" s="8"/>
      <c r="M18" s="8"/>
      <c r="N18" s="8"/>
      <c r="O18" s="8"/>
    </row>
    <row r="19" spans="1:15" ht="15.75" thickBot="1" x14ac:dyDescent="0.3">
      <c r="A19" s="92" t="s">
        <v>9</v>
      </c>
      <c r="B19" s="94"/>
      <c r="C19" s="12">
        <f>MIN(Récap!$G$5:$G$87)</f>
        <v>0</v>
      </c>
      <c r="D19" s="3"/>
      <c r="E19" s="92" t="s">
        <v>9</v>
      </c>
      <c r="F19" s="94"/>
      <c r="G19" s="12">
        <f>MIN(Récap!$K$5:$K$87)</f>
        <v>0</v>
      </c>
      <c r="I19" s="92" t="s">
        <v>9</v>
      </c>
      <c r="J19" s="94"/>
      <c r="K19" s="12">
        <f>MIN(Récap!$O$5:$O$87)</f>
        <v>0</v>
      </c>
      <c r="M19" s="92" t="s">
        <v>9</v>
      </c>
      <c r="N19" s="94"/>
      <c r="O19" s="12">
        <f>MIN(Récap!$P$5:$P$87)</f>
        <v>0</v>
      </c>
    </row>
    <row r="20" spans="1:15" ht="15.75" thickBot="1" x14ac:dyDescent="0.3">
      <c r="A20" s="92" t="s">
        <v>10</v>
      </c>
      <c r="B20" s="94"/>
      <c r="C20" s="12">
        <f>MAX(Récap!$G$5:$G$87)</f>
        <v>0</v>
      </c>
      <c r="D20" s="3"/>
      <c r="E20" s="92" t="s">
        <v>10</v>
      </c>
      <c r="F20" s="94"/>
      <c r="G20" s="12">
        <f>MAX(Récap!$K$5:$K$87)</f>
        <v>0</v>
      </c>
      <c r="I20" s="92" t="s">
        <v>10</v>
      </c>
      <c r="J20" s="94"/>
      <c r="K20" s="12">
        <f>MAX(Récap!$O$5:$O$87)</f>
        <v>0</v>
      </c>
      <c r="M20" s="92" t="s">
        <v>10</v>
      </c>
      <c r="N20" s="94"/>
      <c r="O20" s="12">
        <f>MAX(Récap!$P$5:$P$87)</f>
        <v>0</v>
      </c>
    </row>
    <row r="21" spans="1:15" ht="15.75" thickBot="1" x14ac:dyDescent="0.3">
      <c r="A21" s="92" t="s">
        <v>14</v>
      </c>
      <c r="B21" s="93"/>
      <c r="C21" s="14" t="e">
        <f>AVERAGE(Récap!$G$5:$G$87)</f>
        <v>#DIV/0!</v>
      </c>
      <c r="D21" s="3"/>
      <c r="E21" s="92" t="s">
        <v>14</v>
      </c>
      <c r="F21" s="93"/>
      <c r="G21" s="14" t="e">
        <f>AVERAGE(Récap!$K$5:$K$87)</f>
        <v>#DIV/0!</v>
      </c>
      <c r="I21" s="92" t="s">
        <v>14</v>
      </c>
      <c r="J21" s="93"/>
      <c r="K21" s="14" t="e">
        <f>AVERAGE(Récap!$O$5:$O$87)</f>
        <v>#DIV/0!</v>
      </c>
      <c r="M21" s="92" t="s">
        <v>14</v>
      </c>
      <c r="N21" s="93"/>
      <c r="O21" s="14" t="e">
        <f>AVERAGE(Récap!$P$5:$P$87)</f>
        <v>#DIV/0!</v>
      </c>
    </row>
    <row r="22" spans="1:15" ht="15.75" thickBot="1" x14ac:dyDescent="0.3">
      <c r="A22" s="92" t="s">
        <v>11</v>
      </c>
      <c r="B22" s="93"/>
      <c r="C22" s="1">
        <f>COUNTIF(Récap!$G$5:$G$87,"&lt;10")</f>
        <v>0</v>
      </c>
      <c r="D22" s="3"/>
      <c r="E22" s="92" t="s">
        <v>11</v>
      </c>
      <c r="F22" s="93"/>
      <c r="G22" s="1">
        <f>COUNTIF(Récap!$K$5:$K$87,"&lt;10")</f>
        <v>0</v>
      </c>
      <c r="I22" s="92" t="s">
        <v>11</v>
      </c>
      <c r="J22" s="93"/>
      <c r="K22" s="1">
        <f>COUNTIF(Récap!$O$5:$O$87,"&lt;10")</f>
        <v>0</v>
      </c>
      <c r="M22" s="92" t="s">
        <v>11</v>
      </c>
      <c r="N22" s="93"/>
      <c r="O22" s="1">
        <f>COUNTIF(Récap!$P$5:$P$87,"&lt;10")</f>
        <v>0</v>
      </c>
    </row>
    <row r="23" spans="1:15" ht="15.75" thickBot="1" x14ac:dyDescent="0.3">
      <c r="A23" s="92" t="s">
        <v>12</v>
      </c>
      <c r="B23" s="94"/>
      <c r="C23" s="17"/>
      <c r="D23" s="3"/>
      <c r="E23" s="92" t="s">
        <v>12</v>
      </c>
      <c r="F23" s="94"/>
      <c r="G23" s="17"/>
      <c r="I23" s="92" t="s">
        <v>12</v>
      </c>
      <c r="J23" s="94"/>
      <c r="K23" s="17"/>
      <c r="M23" s="92" t="s">
        <v>12</v>
      </c>
      <c r="N23" s="94"/>
      <c r="O23" s="17"/>
    </row>
    <row r="24" spans="1:15" x14ac:dyDescent="0.25">
      <c r="A24" s="9"/>
      <c r="B24" s="9"/>
      <c r="C24" s="9"/>
      <c r="D24" s="9"/>
      <c r="E24" s="9"/>
      <c r="F24" s="9"/>
      <c r="G24" s="9"/>
    </row>
    <row r="26" spans="1:15" x14ac:dyDescent="0.25">
      <c r="A26" s="10"/>
    </row>
  </sheetData>
  <mergeCells count="58">
    <mergeCell ref="M20:N20"/>
    <mergeCell ref="M21:N21"/>
    <mergeCell ref="M22:N22"/>
    <mergeCell ref="M23:N23"/>
    <mergeCell ref="M14:N14"/>
    <mergeCell ref="M15:N15"/>
    <mergeCell ref="M16:N16"/>
    <mergeCell ref="M17:N17"/>
    <mergeCell ref="M19:N19"/>
    <mergeCell ref="M9:O9"/>
    <mergeCell ref="M10:N10"/>
    <mergeCell ref="M11:N11"/>
    <mergeCell ref="M12:N12"/>
    <mergeCell ref="M13:N13"/>
    <mergeCell ref="I20:J20"/>
    <mergeCell ref="I21:J21"/>
    <mergeCell ref="I22:J22"/>
    <mergeCell ref="I23:J23"/>
    <mergeCell ref="I14:J14"/>
    <mergeCell ref="I15:J15"/>
    <mergeCell ref="I16:J16"/>
    <mergeCell ref="I17:J17"/>
    <mergeCell ref="I19:J19"/>
    <mergeCell ref="I9:K9"/>
    <mergeCell ref="I10:J10"/>
    <mergeCell ref="I11:J11"/>
    <mergeCell ref="I12:J12"/>
    <mergeCell ref="I13:J13"/>
    <mergeCell ref="A17:B17"/>
    <mergeCell ref="E17:F17"/>
    <mergeCell ref="A19:B19"/>
    <mergeCell ref="E19:F19"/>
    <mergeCell ref="A23:B23"/>
    <mergeCell ref="E23:F23"/>
    <mergeCell ref="A20:B20"/>
    <mergeCell ref="E20:F20"/>
    <mergeCell ref="A21:B21"/>
    <mergeCell ref="E21:F21"/>
    <mergeCell ref="A22:B22"/>
    <mergeCell ref="E22:F22"/>
    <mergeCell ref="A14:B14"/>
    <mergeCell ref="E14:F14"/>
    <mergeCell ref="A15:B15"/>
    <mergeCell ref="E15:F15"/>
    <mergeCell ref="A16:B16"/>
    <mergeCell ref="E16:F16"/>
    <mergeCell ref="A11:B11"/>
    <mergeCell ref="E11:F11"/>
    <mergeCell ref="A12:B12"/>
    <mergeCell ref="E12:F12"/>
    <mergeCell ref="A13:B13"/>
    <mergeCell ref="E13:F13"/>
    <mergeCell ref="E9:G9"/>
    <mergeCell ref="A9:C9"/>
    <mergeCell ref="A6:D6"/>
    <mergeCell ref="A7:D7"/>
    <mergeCell ref="A10:B10"/>
    <mergeCell ref="E10:F10"/>
  </mergeCells>
  <pageMargins left="0.7" right="0.7" top="0.75" bottom="0.75" header="0.3" footer="0.3"/>
  <pageSetup paperSize="9" scale="54" orientation="portrait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Récap</vt:lpstr>
      <vt:lpstr>Synthèse</vt:lpstr>
      <vt:lpstr>Feuil3</vt:lpstr>
    </vt:vector>
  </TitlesOfParts>
  <Company>DSI-Rectorat de Versailles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Elise Batel</dc:creator>
  <cp:lastModifiedBy>Sabina Colin</cp:lastModifiedBy>
  <cp:lastPrinted>2020-03-18T16:54:39Z</cp:lastPrinted>
  <dcterms:created xsi:type="dcterms:W3CDTF">2020-02-13T09:30:37Z</dcterms:created>
  <dcterms:modified xsi:type="dcterms:W3CDTF">2021-04-13T09:02:49Z</dcterms:modified>
</cp:coreProperties>
</file>